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mc:AlternateContent xmlns:mc="http://schemas.openxmlformats.org/markup-compatibility/2006">
    <mc:Choice Requires="x15">
      <x15ac:absPath xmlns:x15ac="http://schemas.microsoft.com/office/spreadsheetml/2010/11/ac" url="C:\Daten\geschäftlich\Kundendaten\VKR\3_Verlegerichtlinie RL-03\Dokumente\Anlagen\6 Werterhalt\"/>
    </mc:Choice>
  </mc:AlternateContent>
  <xr:revisionPtr revIDLastSave="0" documentId="13_ncr:1_{58033CCF-64E8-4DAF-BE2A-544C84399BD3}" xr6:coauthVersionLast="37" xr6:coauthVersionMax="37" xr10:uidLastSave="{00000000-0000-0000-0000-000000000000}"/>
  <bookViews>
    <workbookView xWindow="0" yWindow="460" windowWidth="28660" windowHeight="21060" tabRatio="801" activeTab="2" xr2:uid="{00000000-000D-0000-FFFF-FFFF00000000}"/>
  </bookViews>
  <sheets>
    <sheet name="VKR-Profil" sheetId="1" r:id="rId1"/>
    <sheet name="Anleitung" sheetId="2" r:id="rId2"/>
    <sheet name="Protokoll-Kanalisation" sheetId="13" r:id="rId3"/>
    <sheet name="Legende" sheetId="23" r:id="rId4"/>
    <sheet name="PE-Innenabmessungen" sheetId="21" r:id="rId5"/>
    <sheet name="PP-Innenabmessungen" sheetId="22" r:id="rId6"/>
    <sheet name="PVC-U-Innenabmessungen" sheetId="20" r:id="rId7"/>
  </sheets>
  <definedNames>
    <definedName name="dn">'PVC-U-Innenabmessungen'!$B$14:$B$28</definedName>
    <definedName name="DN_Schacht">'Protokoll-Kanalisation'!$Z$21:$Z$32</definedName>
    <definedName name="SN">'Protokoll-Kanalisation'!$AF$22:$AF$26</definedName>
    <definedName name="Werkstoff">'Protokoll-Kanalisation'!$AC$22:$AC$24</definedName>
  </definedNames>
  <calcPr calcId="179021"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Q24" i="13" l="1"/>
  <c r="Q25" i="13"/>
  <c r="Q23" i="13"/>
  <c r="O24" i="13"/>
  <c r="O25" i="13"/>
  <c r="O23" i="13"/>
  <c r="U23" i="13"/>
  <c r="U24" i="13"/>
  <c r="U25" i="13"/>
  <c r="U26" i="13"/>
  <c r="U29" i="13"/>
  <c r="U30" i="13"/>
  <c r="U31" i="13"/>
  <c r="U32" i="13"/>
  <c r="U48" i="13"/>
  <c r="U59" i="13"/>
  <c r="S23" i="13"/>
  <c r="S24" i="13"/>
  <c r="S25" i="13"/>
  <c r="S26" i="13"/>
  <c r="S29" i="13"/>
  <c r="S30" i="13"/>
  <c r="S31" i="13"/>
  <c r="S32" i="13"/>
  <c r="U21" i="13"/>
  <c r="K24" i="13"/>
  <c r="K25" i="13"/>
  <c r="K23" i="13"/>
  <c r="I21"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Hannes Kuster</author>
    <author>Michael Gressmann</author>
  </authors>
  <commentList>
    <comment ref="G21" authorId="0" shapeId="0" xr:uid="{00000000-0006-0000-0200-000001000000}">
      <text>
        <r>
          <rPr>
            <sz val="11"/>
            <color indexed="81"/>
            <rFont val="Tahoma"/>
            <family val="2"/>
          </rPr>
          <t xml:space="preserve">1 = PP
2 = PE
3 = PVC-U
</t>
        </r>
      </text>
    </comment>
    <comment ref="S21" authorId="0" shapeId="0" xr:uid="{90777903-97E2-474A-BF3F-6AACE3777962}">
      <text>
        <r>
          <rPr>
            <sz val="11"/>
            <color indexed="81"/>
            <rFont val="Tahoma"/>
            <family val="2"/>
          </rPr>
          <t>2 = SN2
4 = SN4
8 = SN8
12 = SN12
16 = SN16</t>
        </r>
      </text>
    </comment>
    <comment ref="I22" authorId="1" shapeId="0" xr:uid="{988AC84C-56C5-4799-84C4-76DDEE68FCAE}">
      <text>
        <r>
          <rPr>
            <b/>
            <sz val="9"/>
            <color indexed="81"/>
            <rFont val="Segoe UI"/>
            <family val="2"/>
          </rPr>
          <t>Leitungslänge [m]</t>
        </r>
        <r>
          <rPr>
            <sz val="9"/>
            <color indexed="81"/>
            <rFont val="Segoe UI"/>
            <family val="2"/>
          </rPr>
          <t xml:space="preserve">
</t>
        </r>
      </text>
    </comment>
    <comment ref="C28" authorId="1" shapeId="0" xr:uid="{710F6E7B-3393-4629-92FE-D9C954780806}">
      <text>
        <r>
          <rPr>
            <b/>
            <sz val="9"/>
            <color indexed="81"/>
            <rFont val="Segoe UI"/>
            <family val="2"/>
          </rPr>
          <t>Überschlagsberechnung</t>
        </r>
        <r>
          <rPr>
            <sz val="9"/>
            <color indexed="81"/>
            <rFont val="Segoe UI"/>
            <family val="2"/>
          </rPr>
          <t xml:space="preserve">
Nur grobe Berechnung des Konus- und Zylindervolumens</t>
        </r>
      </text>
    </comment>
    <comment ref="K28" authorId="1" shapeId="0" xr:uid="{17C351AE-2240-43F4-93B4-9F2BF8ABD757}">
      <text>
        <r>
          <rPr>
            <b/>
            <sz val="9"/>
            <color indexed="81"/>
            <rFont val="Segoe UI"/>
            <family val="2"/>
          </rPr>
          <t>Gesamthöhe Schacht bis Oberkante Konus[m]</t>
        </r>
        <r>
          <rPr>
            <sz val="9"/>
            <color indexed="81"/>
            <rFont val="Segoe UI"/>
            <family val="2"/>
          </rPr>
          <t xml:space="preserve">
</t>
        </r>
      </text>
    </comment>
    <comment ref="M28" authorId="1" shapeId="0" xr:uid="{1A8EEA4A-7A63-4B4E-A611-C8E4B00E3085}">
      <text>
        <r>
          <rPr>
            <b/>
            <sz val="9"/>
            <color indexed="81"/>
            <rFont val="Segoe UI"/>
            <family val="2"/>
          </rPr>
          <t>Nenndurchmesser des Schachts [mm]</t>
        </r>
        <r>
          <rPr>
            <sz val="9"/>
            <color indexed="81"/>
            <rFont val="Segoe UI"/>
            <family val="2"/>
          </rPr>
          <t xml:space="preserve">
</t>
        </r>
      </text>
    </comment>
    <comment ref="O28" authorId="1" shapeId="0" xr:uid="{684DA871-06E3-4694-BC65-5948B369F2A7}">
      <text>
        <r>
          <rPr>
            <b/>
            <sz val="9"/>
            <color indexed="81"/>
            <rFont val="Segoe UI"/>
            <family val="2"/>
          </rPr>
          <t>Durchmesser des oberen Konus [mm]</t>
        </r>
        <r>
          <rPr>
            <sz val="9"/>
            <color indexed="81"/>
            <rFont val="Segoe UI"/>
            <family val="2"/>
          </rPr>
          <t xml:space="preserve">
</t>
        </r>
      </text>
    </comment>
    <comment ref="Q28" authorId="1" shapeId="0" xr:uid="{4DDACE34-ECCE-4FE9-A42D-1A3EB9B3F641}">
      <text>
        <r>
          <rPr>
            <b/>
            <sz val="9"/>
            <color indexed="81"/>
            <rFont val="Segoe UI"/>
            <family val="2"/>
          </rPr>
          <t>Konushöhe [m]</t>
        </r>
        <r>
          <rPr>
            <sz val="9"/>
            <color indexed="81"/>
            <rFont val="Segoe UI"/>
            <family val="2"/>
          </rPr>
          <t xml:space="preserve">
</t>
        </r>
      </text>
    </comment>
  </commentList>
</comments>
</file>

<file path=xl/sharedStrings.xml><?xml version="1.0" encoding="utf-8"?>
<sst xmlns="http://schemas.openxmlformats.org/spreadsheetml/2006/main" count="310" uniqueCount="173">
  <si>
    <t>VKR</t>
  </si>
  <si>
    <t>Verband Kunststoff-Rohre</t>
  </si>
  <si>
    <t>VKR-Profil</t>
  </si>
  <si>
    <t>t</t>
  </si>
  <si>
    <t>Gas-, Wasser- und Trinkwasserversorgung, Bewässerung</t>
  </si>
  <si>
    <t>Hausentwässerung und Kanalisation</t>
  </si>
  <si>
    <t>Drainage- und Sickerleitungen</t>
  </si>
  <si>
    <t>Fussbodenheizungen</t>
  </si>
  <si>
    <t>Kabelschutz und elektrische Leitungen</t>
  </si>
  <si>
    <t>Industrieinstallationen</t>
  </si>
  <si>
    <t>Schweissen und Verlegen</t>
  </si>
  <si>
    <t>von druckbeanspruchten, erdverlegten Rohren aus PE und PVC</t>
  </si>
  <si>
    <t>Geschäftsführer</t>
  </si>
  <si>
    <t>Anleitung</t>
  </si>
  <si>
    <t>Sehr geehrter Benutzer,</t>
  </si>
  <si>
    <t>Dienstleistungen des VKR</t>
  </si>
  <si>
    <t>Hinweise für den Benutzer</t>
  </si>
  <si>
    <t>Ergänzungen und Anregungen nehmen wir jederzeit gerne entgegen.</t>
  </si>
  <si>
    <t>Planer:</t>
  </si>
  <si>
    <t>Leitungsabschnitt</t>
  </si>
  <si>
    <t>Länge</t>
  </si>
  <si>
    <t>Ort:</t>
  </si>
  <si>
    <t>Datum:</t>
  </si>
  <si>
    <t>Serie 8 / SDR 17</t>
  </si>
  <si>
    <t>-</t>
  </si>
  <si>
    <t>Peter Stauffer</t>
  </si>
  <si>
    <t>und -Rohrleitungsteile</t>
  </si>
  <si>
    <t>Druckprüfung</t>
  </si>
  <si>
    <t>Druckprüfung PE</t>
  </si>
  <si>
    <t>????</t>
  </si>
  <si>
    <t>Ein besonderes Anliegen des VKR und seiner Mitglieder ist die sinnvolle und werkstoffgerechte Anwendung von Kunststoff-Rohrleitungssystemen. Ein erheblicher Teil der Aktivitäten ist deshalb auf dieses Ziel fokussiert. So zählen beispielsweise die Erarbeitung und Herausgabe von Richtlinien und Güteanforderungen sowie die Durchführung von Ausbildungskursen für Kunden unserer Mitgliedfirmen zu den besonders wichtigen Aufgaben.</t>
  </si>
  <si>
    <t>Die rasante technische Entwicklung und die steigenden Anforderungen an Rohrleitungssysteme verlangen eine ständige Weiterbildung und eine Vertiefung des Wissens. Diese Lücke lässt sich mit unserem Fachkurs</t>
  </si>
  <si>
    <t>schliessen. Mit Genugtuung stellen wir fest, dass eine wachsende Anzahl von Gemeinde- und Stadtwerken sowie Ingenieure, die als Planer bzw. Bauleiter tätig sind, die mit einer solchen Ausbildung zusätzlich erworbene Qualifikation zu nutzen verstehen und für die Ausführung Verlegefirmen beiziehen, deren Mitarbeiter im Besitz des Zertifikates (Schweisserausweis) sind. Dieses Vorgehen gibt die Sicherheit, dass die Schweiss- und Verlegearbeiten von sachkundigem Personal ausgeführt werden.</t>
  </si>
  <si>
    <r>
      <t xml:space="preserve">in diesem Verzeichnis finden Sie einige </t>
    </r>
    <r>
      <rPr>
        <b/>
        <sz val="9"/>
        <rFont val="Arial"/>
        <family val="2"/>
      </rPr>
      <t>Hinweise zur Benutzung</t>
    </r>
    <r>
      <rPr>
        <sz val="10"/>
        <rFont val="Arial"/>
        <family val="2"/>
      </rPr>
      <t xml:space="preserve"> des Druckprüfungsprotokoll. Grundsätzlich sind alle Dateien schreibgeschützt. Dies soll verhindern, dass Sie versehentlich etwas ändern oder löschen und somit die Originaldatei zerstören.</t>
    </r>
  </si>
  <si>
    <t>Was finden Sie in dieser Datei?</t>
  </si>
  <si>
    <t>Werkstoffauswahl</t>
  </si>
  <si>
    <t>x</t>
  </si>
  <si>
    <t>Eingabe</t>
  </si>
  <si>
    <t>Um die Verlegesicherheit zusätzlich zu optimieren, haben wir für Teilnehmer an unseren Kursen das VKR-Druckprüfungsprotokoll für Wasserleitungen aus PE nach der W4 Teil 3 (Ausgabe März 2013) geschaffen, das unter www.vkr.ch zum Download bereitgestellt ist und bei der Ausführung von Verlegearbeiten verwendet werden kann.</t>
  </si>
  <si>
    <t>(weitere Infos unter www.vkr.ch)</t>
  </si>
  <si>
    <t>Der VKR (Verband Kunststoff-Rohre und -Rohrleitungsteile) ist der Repräsentant der schweizerischen Kunststoff-Rohrleitungs- und -Fitting-Industrie und wird von 28 Mitgliedfirmen getragen, die im Rohrleitungsbereich mehr als 1000 Mitarbeiter beschäftigen. Der VKR ist Mitglied des europäischen Verbandes der Kunststoffrohr- und -Fittinghersteller TEPPFA in Brüssel. Im VKR sind Schweizer Hersteller von Kunststoff-Rohren und -Rohrleitungsteilen, Werksvertretungen von ausländischen Herstellern sowie Zulieferanten von Rohstoffen und Maschinen für den Rohrbereich zusammengeschlossen. Die von ihnen gelieferten Produkte werden in den verschiedensten Anwendungsbereichen eingesetzt:</t>
  </si>
  <si>
    <r>
      <t>d</t>
    </r>
    <r>
      <rPr>
        <b/>
        <vertAlign val="subscript"/>
        <sz val="10"/>
        <rFont val="Arial"/>
        <family val="2"/>
      </rPr>
      <t>n</t>
    </r>
  </si>
  <si>
    <t>Serie 12.5 / SDR 26</t>
  </si>
  <si>
    <t>Masstabelle &amp; errechnete Mittelwerte</t>
  </si>
  <si>
    <t>Vorlage zum Ausfüllen per Hand oder am PC</t>
  </si>
  <si>
    <t>gelbe Felder = Eingabefelder</t>
  </si>
  <si>
    <t>blaue Felder = errechnete Werte</t>
  </si>
  <si>
    <t xml:space="preserve">Download von der Homepage www.vkr.ch. Das Copyright dieses Protokolls und der dazugehörenden Daten liegt beim VKR. </t>
  </si>
  <si>
    <t>Prüfdauer</t>
  </si>
  <si>
    <t xml:space="preserve">© Copyright by VKR, Verband Kunststoff-Rohre und –Rohrleitungsteile     (08.2017)          </t>
  </si>
  <si>
    <t>Werkstoff</t>
  </si>
  <si>
    <t>Protokoll - Dichtheitsprüfung
von Leitungen und Kontrollschächten mit Wasser</t>
  </si>
  <si>
    <t>Leitfaden RL-03</t>
  </si>
  <si>
    <t>Kanalisation</t>
  </si>
  <si>
    <t>Baufirma:</t>
  </si>
  <si>
    <t>Bauleitung:</t>
  </si>
  <si>
    <t>Bauherr:</t>
  </si>
  <si>
    <t>Werkstoffwahl 1 - 3</t>
  </si>
  <si>
    <t>SN</t>
  </si>
  <si>
    <t>Innendurchmesser und innere Rohroberfläche/ Meter</t>
  </si>
  <si>
    <t>SN 2</t>
  </si>
  <si>
    <t>SN 4</t>
  </si>
  <si>
    <t>SN 8</t>
  </si>
  <si>
    <t>S 25/ SDR 51</t>
  </si>
  <si>
    <t>Serie 20/ SDR 41</t>
  </si>
  <si>
    <t>Serie 16.5 / SDR 34</t>
  </si>
  <si>
    <r>
      <t>d</t>
    </r>
    <r>
      <rPr>
        <b/>
        <vertAlign val="subscript"/>
        <sz val="10"/>
        <color rgb="FF0070C0"/>
        <rFont val="Arial"/>
        <family val="2"/>
      </rPr>
      <t xml:space="preserve">i </t>
    </r>
    <r>
      <rPr>
        <b/>
        <sz val="10"/>
        <color rgb="FF0070C0"/>
        <rFont val="Arial"/>
        <family val="2"/>
      </rPr>
      <t>[mm]</t>
    </r>
  </si>
  <si>
    <r>
      <t xml:space="preserve"> A</t>
    </r>
    <r>
      <rPr>
        <b/>
        <vertAlign val="subscript"/>
        <sz val="10"/>
        <color rgb="FF0070C0"/>
        <rFont val="Arial"/>
        <family val="2"/>
      </rPr>
      <t>R</t>
    </r>
    <r>
      <rPr>
        <b/>
        <sz val="10"/>
        <color rgb="FF0070C0"/>
        <rFont val="Arial"/>
        <family val="2"/>
      </rPr>
      <t xml:space="preserve"> [m</t>
    </r>
    <r>
      <rPr>
        <b/>
        <vertAlign val="superscript"/>
        <sz val="10"/>
        <color rgb="FF0070C0"/>
        <rFont val="Arial"/>
        <family val="2"/>
      </rPr>
      <t>2</t>
    </r>
    <r>
      <rPr>
        <b/>
        <sz val="10"/>
        <color rgb="FF0070C0"/>
        <rFont val="Arial"/>
        <family val="2"/>
      </rPr>
      <t>/m]</t>
    </r>
  </si>
  <si>
    <t xml:space="preserve">© Copyright by VKR, Verband Kunststoff-Rohre und –Rohrleitungsteile     (12.2017)          </t>
  </si>
  <si>
    <t xml:space="preserve">© Copyright by VKR, Verband Kunststoff-Rohre und –Rohrleitungsteile     (10.2018)          </t>
  </si>
  <si>
    <t>SN 16</t>
  </si>
  <si>
    <t>Serie 16 / SDR 33</t>
  </si>
  <si>
    <t>Serie 10 / SDR 21</t>
  </si>
  <si>
    <t>S 16 / SDR 33</t>
  </si>
  <si>
    <t>S 14/ SDR 29</t>
  </si>
  <si>
    <t>Serie 10.5 / SDR 22</t>
  </si>
  <si>
    <t>Anlage 6.1.4</t>
  </si>
  <si>
    <t>Prüfung</t>
  </si>
  <si>
    <t xml:space="preserve"> Pumpensumpf</t>
  </si>
  <si>
    <t xml:space="preserve"> Kontrollschacht</t>
  </si>
  <si>
    <t xml:space="preserve"> Anschlussbereich</t>
  </si>
  <si>
    <t xml:space="preserve"> Schlammsammler</t>
  </si>
  <si>
    <t xml:space="preserve"> Hauptleitung</t>
  </si>
  <si>
    <t xml:space="preserve"> Grundstücksentwässerung</t>
  </si>
  <si>
    <t xml:space="preserve"> Grundleitung</t>
  </si>
  <si>
    <t>Bauprojekt:</t>
  </si>
  <si>
    <t>Schächte</t>
  </si>
  <si>
    <t>Anzahl</t>
  </si>
  <si>
    <t>Benetzte Innenfläche</t>
  </si>
  <si>
    <r>
      <t>m</t>
    </r>
    <r>
      <rPr>
        <vertAlign val="superscript"/>
        <sz val="10"/>
        <rFont val="Arial"/>
        <family val="2"/>
      </rPr>
      <t>2</t>
    </r>
  </si>
  <si>
    <t>PP</t>
  </si>
  <si>
    <t>PE</t>
  </si>
  <si>
    <t>PVC-U</t>
  </si>
  <si>
    <t>SN2</t>
  </si>
  <si>
    <t>SN4</t>
  </si>
  <si>
    <t>SN8</t>
  </si>
  <si>
    <t>SN16</t>
  </si>
  <si>
    <t>Protokoll: (Kanalisation)</t>
  </si>
  <si>
    <t>Volumen</t>
  </si>
  <si>
    <t>l</t>
  </si>
  <si>
    <r>
      <t>m</t>
    </r>
    <r>
      <rPr>
        <b/>
        <vertAlign val="superscript"/>
        <sz val="10"/>
        <rFont val="Arial"/>
        <family val="2"/>
      </rPr>
      <t>2</t>
    </r>
  </si>
  <si>
    <t>DN-Schacht</t>
  </si>
  <si>
    <t>m WS</t>
  </si>
  <si>
    <t>Korrekturwert für zul. Wasserzugabe</t>
  </si>
  <si>
    <t>l/ 30 min.</t>
  </si>
  <si>
    <t>Effektive Wasserzugabe</t>
  </si>
  <si>
    <t>Zul. Wasserzugabe</t>
  </si>
  <si>
    <r>
      <rPr>
        <u/>
        <sz val="11"/>
        <rFont val="Arial"/>
        <family val="2"/>
      </rPr>
      <t>Leitungen innerhalb</t>
    </r>
    <r>
      <rPr>
        <sz val="11"/>
        <rFont val="Arial"/>
        <family val="2"/>
      </rPr>
      <t xml:space="preserve"> Grundwasserschutzzonen und Grundwasserschutzarealen</t>
    </r>
  </si>
  <si>
    <r>
      <rPr>
        <u/>
        <sz val="11"/>
        <rFont val="Arial"/>
        <family val="2"/>
      </rPr>
      <t>Schächte innerhalb</t>
    </r>
    <r>
      <rPr>
        <sz val="11"/>
        <rFont val="Arial"/>
        <family val="2"/>
      </rPr>
      <t xml:space="preserve"> Grundwasserschutzzonen und Grundwasserschutzarealen</t>
    </r>
  </si>
  <si>
    <r>
      <rPr>
        <u/>
        <sz val="11"/>
        <rFont val="Arial"/>
        <family val="2"/>
      </rPr>
      <t>Schächte ausserhalb</t>
    </r>
    <r>
      <rPr>
        <sz val="11"/>
        <rFont val="Arial"/>
        <family val="2"/>
      </rPr>
      <t xml:space="preserve"> Grundwasserschutzzonen und Grundwasserschutzarealen</t>
    </r>
  </si>
  <si>
    <t xml:space="preserve"> l/m2 in 30 min</t>
  </si>
  <si>
    <t>Total Leitungen</t>
  </si>
  <si>
    <t>Total Schächte</t>
  </si>
  <si>
    <t>AUSFÜHRUNG:</t>
  </si>
  <si>
    <t>gemäss SIA 190 (2017): Prüfungmit Wasser (Verfahren &lt;W&gt;)</t>
  </si>
  <si>
    <t>Prüfdruck</t>
  </si>
  <si>
    <t xml:space="preserve">50 kPa (0,5 bar) an der jeweils tiefsten Stelle der Kanalsohle der Prüfstrecke, </t>
  </si>
  <si>
    <t>mindestens jedoch 10 kPa gemessen am Rohrscheitel.</t>
  </si>
  <si>
    <t>Vorbereitungszeit</t>
  </si>
  <si>
    <t>nicht vorgeschrieben</t>
  </si>
  <si>
    <t>30 min.</t>
  </si>
  <si>
    <t xml:space="preserve">Muss vom Prüfdruck von 50 kPa abgewichen werden, so sind die zulässigen Wasserzugabewerte mit dem Faktor </t>
  </si>
  <si>
    <t>k = √(P/50) zu korrigieren. Die Mindeststauhöhe über dem Rohrscheitel hat dabei 0,5 m zu betragen.</t>
  </si>
  <si>
    <t>Druckhöhe</t>
  </si>
  <si>
    <t>(gemäss SIA 190 = 5m Wassersäule)</t>
  </si>
  <si>
    <t>Korr. zul. Wasserzugabe</t>
  </si>
  <si>
    <t xml:space="preserve"> nicht erfüllt</t>
  </si>
  <si>
    <t xml:space="preserve"> erfüllt</t>
  </si>
  <si>
    <r>
      <rPr>
        <b/>
        <u/>
        <sz val="9"/>
        <rFont val="Arial"/>
        <family val="2"/>
      </rPr>
      <t xml:space="preserve">UNTERSCHRIFTEN: </t>
    </r>
    <r>
      <rPr>
        <u/>
        <sz val="9"/>
        <rFont val="Arial"/>
        <family val="2"/>
      </rPr>
      <t>(für die Richtigkeit der Angaben)</t>
    </r>
  </si>
  <si>
    <t>Protokoll-Kanalisation</t>
  </si>
  <si>
    <t>PE-Innenabmessungen</t>
  </si>
  <si>
    <t>PP-Innenabmessungen</t>
  </si>
  <si>
    <t>PVC-U-Innenabmessungen</t>
  </si>
  <si>
    <t>Innenabmessungen von PE-/ PP- und PVC-U-Rohren: (Masstabellen)</t>
  </si>
  <si>
    <t xml:space="preserve">Diese Register sind verknüpft mit dem Protokoll und können deshalb nicht verändert werden. Sie dienen zur Berechnung der benötigten Angaben im Protokoll. </t>
  </si>
  <si>
    <t>Aarau, im Oktober 2018</t>
  </si>
  <si>
    <t>Änderungen: Okt. 18</t>
  </si>
  <si>
    <t>Protokoll - Dichtheitsprüfung von Leitungen und Kontrollschächten mit Wasser</t>
  </si>
  <si>
    <t xml:space="preserve"> ………………………………….</t>
  </si>
  <si>
    <t xml:space="preserve">Diese Protokollvorlage können Sie direkt am PC ausfüllen. Springen Sie zu diesem Zweck mit dem Tabulator direkt auf die gelben Felder, bei denen Eintragungen gemacht werden können. Bei einigen Eingabefeldern sind Kommentare hinterlegt, um Details zu verdeutlichen. Führen Sie den Mauszeiger über das jeweilge Feld, um den Kommentar anzuzeigen. 
Bei der Eingabe und Berechnung werden die nötigen Parameter überprüft oder berechnet (z.B.: Benetzte Innenfläche, zulässige Wasserzugabe usw.). 
Die erforderlichen restlichen Daten müssen während der Druckprüfung vor Ort eingetragen werden. Natürlich kann das Protokoll auch leer ausgedruckt werden. Dies erfolgt im „schwarz-weiss-Druck". </t>
  </si>
  <si>
    <t>1/6</t>
  </si>
  <si>
    <t>2/6</t>
  </si>
  <si>
    <t>3/6</t>
  </si>
  <si>
    <t>4/6</t>
  </si>
  <si>
    <t>5/6</t>
  </si>
  <si>
    <t>6/6</t>
  </si>
  <si>
    <t>Berechnung des gefallenen Wasserpegels im Schachtkonus?</t>
  </si>
  <si>
    <t>SN 12</t>
  </si>
  <si>
    <t>S 15.5/ SDR 32?</t>
  </si>
  <si>
    <t>S 13.5/ SDR 28?</t>
  </si>
  <si>
    <t>SN12</t>
  </si>
  <si>
    <r>
      <t xml:space="preserve"> A</t>
    </r>
    <r>
      <rPr>
        <b/>
        <vertAlign val="subscript"/>
        <sz val="10"/>
        <color rgb="FF0070C0"/>
        <rFont val="Arial"/>
        <family val="2"/>
      </rPr>
      <t>Ri</t>
    </r>
    <r>
      <rPr>
        <b/>
        <sz val="10"/>
        <color rgb="FF0070C0"/>
        <rFont val="Arial"/>
        <family val="2"/>
      </rPr>
      <t xml:space="preserve"> [m</t>
    </r>
    <r>
      <rPr>
        <b/>
        <vertAlign val="superscript"/>
        <sz val="10"/>
        <color rgb="FF0070C0"/>
        <rFont val="Arial"/>
        <family val="2"/>
      </rPr>
      <t>2</t>
    </r>
    <r>
      <rPr>
        <b/>
        <sz val="10"/>
        <color rgb="FF0070C0"/>
        <rFont val="Arial"/>
        <family val="2"/>
      </rPr>
      <t>/m]</t>
    </r>
  </si>
  <si>
    <r>
      <t>A</t>
    </r>
    <r>
      <rPr>
        <b/>
        <u/>
        <vertAlign val="subscript"/>
        <sz val="10"/>
        <rFont val="Arial"/>
        <family val="2"/>
      </rPr>
      <t>Ri</t>
    </r>
    <r>
      <rPr>
        <b/>
        <u/>
        <sz val="10"/>
        <rFont val="Arial"/>
        <family val="2"/>
      </rPr>
      <t>/m</t>
    </r>
  </si>
  <si>
    <r>
      <t>d</t>
    </r>
    <r>
      <rPr>
        <b/>
        <u/>
        <vertAlign val="subscript"/>
        <sz val="10"/>
        <rFont val="Arial"/>
        <family val="2"/>
      </rPr>
      <t>n</t>
    </r>
  </si>
  <si>
    <r>
      <t>d</t>
    </r>
    <r>
      <rPr>
        <b/>
        <u/>
        <vertAlign val="subscript"/>
        <sz val="10"/>
        <rFont val="Arial"/>
        <family val="2"/>
      </rPr>
      <t>i</t>
    </r>
  </si>
  <si>
    <r>
      <t>h</t>
    </r>
    <r>
      <rPr>
        <b/>
        <vertAlign val="subscript"/>
        <sz val="10"/>
        <rFont val="Arial"/>
        <family val="2"/>
      </rPr>
      <t>ges</t>
    </r>
  </si>
  <si>
    <r>
      <t>d</t>
    </r>
    <r>
      <rPr>
        <b/>
        <u/>
        <vertAlign val="subscript"/>
        <sz val="10"/>
        <rFont val="Arial"/>
        <family val="2"/>
      </rPr>
      <t>k</t>
    </r>
  </si>
  <si>
    <r>
      <t>h</t>
    </r>
    <r>
      <rPr>
        <b/>
        <vertAlign val="subscript"/>
        <sz val="10"/>
        <rFont val="Arial"/>
        <family val="2"/>
      </rPr>
      <t>k</t>
    </r>
  </si>
  <si>
    <t>Legende und Abkürzungen</t>
  </si>
  <si>
    <t>Abkürzung</t>
  </si>
  <si>
    <r>
      <t>d</t>
    </r>
    <r>
      <rPr>
        <b/>
        <vertAlign val="subscript"/>
        <sz val="14"/>
        <rFont val="Arial"/>
        <family val="2"/>
      </rPr>
      <t>n</t>
    </r>
  </si>
  <si>
    <r>
      <t>d</t>
    </r>
    <r>
      <rPr>
        <b/>
        <vertAlign val="subscript"/>
        <sz val="14"/>
        <rFont val="Arial"/>
        <family val="2"/>
      </rPr>
      <t>i</t>
    </r>
  </si>
  <si>
    <t>Beschreibung</t>
  </si>
  <si>
    <t>nomineller Aussendurchmesser [mm]</t>
  </si>
  <si>
    <r>
      <t>benetzte Rohrinnenoberfläche pro Meter [m</t>
    </r>
    <r>
      <rPr>
        <vertAlign val="superscript"/>
        <sz val="12"/>
        <color rgb="FF0070C0"/>
        <rFont val="Arial"/>
        <family val="2"/>
      </rPr>
      <t>2</t>
    </r>
    <r>
      <rPr>
        <sz val="12"/>
        <color rgb="FF0070C0"/>
        <rFont val="Arial"/>
        <family val="2"/>
      </rPr>
      <t>]</t>
    </r>
  </si>
  <si>
    <r>
      <t>A</t>
    </r>
    <r>
      <rPr>
        <b/>
        <vertAlign val="subscript"/>
        <sz val="14"/>
        <rFont val="Arial"/>
        <family val="2"/>
      </rPr>
      <t>Ri</t>
    </r>
  </si>
  <si>
    <r>
      <t>h</t>
    </r>
    <r>
      <rPr>
        <b/>
        <vertAlign val="subscript"/>
        <sz val="14"/>
        <rFont val="Arial"/>
        <family val="2"/>
      </rPr>
      <t>ges</t>
    </r>
  </si>
  <si>
    <t>Gesamthöhe des Schachts</t>
  </si>
  <si>
    <r>
      <t>d</t>
    </r>
    <r>
      <rPr>
        <b/>
        <vertAlign val="subscript"/>
        <sz val="14"/>
        <rFont val="Arial"/>
        <family val="2"/>
      </rPr>
      <t>K</t>
    </r>
  </si>
  <si>
    <r>
      <t>h</t>
    </r>
    <r>
      <rPr>
        <b/>
        <vertAlign val="subscript"/>
        <sz val="14"/>
        <rFont val="Arial"/>
        <family val="2"/>
      </rPr>
      <t>K</t>
    </r>
  </si>
  <si>
    <t>Konushöhe [m]</t>
  </si>
  <si>
    <t>Oberer Konusdurchmesser [mm]</t>
  </si>
  <si>
    <r>
      <t>errechneter Innendurchmesser (auf Basis von d</t>
    </r>
    <r>
      <rPr>
        <vertAlign val="subscript"/>
        <sz val="12"/>
        <color rgb="FF0070C0"/>
        <rFont val="Arial"/>
        <family val="2"/>
      </rPr>
      <t xml:space="preserve">n </t>
    </r>
    <r>
      <rPr>
        <sz val="12"/>
        <color rgb="FF0070C0"/>
        <rFont val="Arial"/>
        <family val="2"/>
      </rPr>
      <t>und e) [mm]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</si>
</sst>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 #,##0.00_ ;_ * \-#,##0.00_ ;_ * &quot;-&quot;??_ ;_ @_ "/>
    <numFmt numFmtId="164" formatCode="0.0"/>
    <numFmt numFmtId="165" formatCode="0.000"/>
    <numFmt numFmtId="166" formatCode="General\ &quot;m&quot;"/>
    <numFmt numFmtId="167" formatCode="General\ &quot;Teilstrecke(n)&quot;"/>
    <numFmt numFmtId="168" formatCode="_ * #,##0.000_ ;_ * \-#,##0.000_ ;_ * &quot;-&quot;??_ ;_ @_ "/>
    <numFmt numFmtId="169" formatCode="&quot;Leitungsinhalt (gerundet)&quot;\ * #,##0\ &quot;Liter&quot;"/>
    <numFmt numFmtId="170" formatCode="0.0000"/>
    <numFmt numFmtId="171" formatCode="_ * #,##0.0_ ;_ * \-#,##0.0_ ;_ * &quot;-&quot;??_ ;_ @_ "/>
  </numFmts>
  <fonts count="54">
    <font>
      <sz val="10"/>
      <name val="Arial"/>
    </font>
    <font>
      <b/>
      <sz val="10"/>
      <name val="Arial"/>
      <family val="2"/>
    </font>
    <font>
      <sz val="10"/>
      <name val="Arial"/>
      <family val="2"/>
    </font>
    <font>
      <b/>
      <sz val="12"/>
      <name val="Arial"/>
      <family val="2"/>
    </font>
    <font>
      <b/>
      <vertAlign val="subscript"/>
      <sz val="10"/>
      <name val="Arial"/>
      <family val="2"/>
    </font>
    <font>
      <sz val="8"/>
      <name val="Arial"/>
      <family val="2"/>
    </font>
    <font>
      <sz val="10"/>
      <name val="Arial"/>
      <family val="2"/>
    </font>
    <font>
      <sz val="10"/>
      <name val="MS Sans"/>
    </font>
    <font>
      <b/>
      <u/>
      <sz val="10"/>
      <name val="Arial"/>
      <family val="2"/>
    </font>
    <font>
      <b/>
      <sz val="10"/>
      <name val="Arial"/>
      <family val="2"/>
    </font>
    <font>
      <sz val="12"/>
      <name val="Arial"/>
      <family val="2"/>
    </font>
    <font>
      <b/>
      <sz val="36"/>
      <name val="Arial"/>
      <family val="2"/>
    </font>
    <font>
      <b/>
      <sz val="9"/>
      <name val="Arial"/>
      <family val="2"/>
    </font>
    <font>
      <sz val="8"/>
      <name val="Wingdings"/>
      <charset val="2"/>
    </font>
    <font>
      <b/>
      <u/>
      <sz val="16"/>
      <name val="Arial"/>
      <family val="2"/>
    </font>
    <font>
      <b/>
      <sz val="8"/>
      <name val="Arial"/>
      <family val="2"/>
    </font>
    <font>
      <sz val="11"/>
      <name val="Arial"/>
      <family val="2"/>
    </font>
    <font>
      <b/>
      <sz val="11"/>
      <name val="Arial"/>
      <family val="2"/>
    </font>
    <font>
      <sz val="11"/>
      <name val="Arial"/>
      <family val="2"/>
    </font>
    <font>
      <b/>
      <sz val="24"/>
      <name val="Arial"/>
      <family val="2"/>
    </font>
    <font>
      <sz val="11"/>
      <color indexed="81"/>
      <name val="Tahoma"/>
      <family val="2"/>
    </font>
    <font>
      <b/>
      <sz val="11"/>
      <name val="Arial"/>
      <family val="2"/>
    </font>
    <font>
      <b/>
      <sz val="10"/>
      <color indexed="8"/>
      <name val="Arial"/>
      <family val="2"/>
    </font>
    <font>
      <u/>
      <sz val="9"/>
      <name val="Arial"/>
      <family val="2"/>
    </font>
    <font>
      <sz val="8"/>
      <color rgb="FFFF0000"/>
      <name val="Arial"/>
      <family val="2"/>
    </font>
    <font>
      <sz val="14"/>
      <name val="Arial"/>
      <family val="2"/>
    </font>
    <font>
      <b/>
      <sz val="14"/>
      <name val="Arial"/>
      <family val="2"/>
    </font>
    <font>
      <sz val="12"/>
      <color rgb="FF000000"/>
      <name val="Arial"/>
      <family val="2"/>
    </font>
    <font>
      <b/>
      <sz val="14"/>
      <color rgb="FF000000"/>
      <name val="Arial"/>
      <family val="2"/>
    </font>
    <font>
      <b/>
      <sz val="12"/>
      <color rgb="FF0070C0"/>
      <name val="Arial"/>
      <family val="2"/>
    </font>
    <font>
      <sz val="10"/>
      <color rgb="FF0070C0"/>
      <name val="Arial"/>
      <family val="2"/>
    </font>
    <font>
      <b/>
      <sz val="10"/>
      <color rgb="FF0070C0"/>
      <name val="Arial"/>
      <family val="2"/>
    </font>
    <font>
      <b/>
      <vertAlign val="subscript"/>
      <sz val="10"/>
      <color rgb="FF0070C0"/>
      <name val="Arial"/>
      <family val="2"/>
    </font>
    <font>
      <b/>
      <sz val="10"/>
      <color rgb="FFFF0000"/>
      <name val="Arial"/>
      <family val="2"/>
    </font>
    <font>
      <u/>
      <sz val="10"/>
      <color theme="10"/>
      <name val="Arial"/>
      <family val="2"/>
    </font>
    <font>
      <u/>
      <sz val="10"/>
      <color theme="11"/>
      <name val="Arial"/>
      <family val="2"/>
    </font>
    <font>
      <b/>
      <u/>
      <sz val="8"/>
      <name val="Arial"/>
      <family val="2"/>
    </font>
    <font>
      <sz val="9"/>
      <color indexed="81"/>
      <name val="Segoe UI"/>
      <family val="2"/>
    </font>
    <font>
      <b/>
      <sz val="12"/>
      <color theme="4"/>
      <name val="Arial"/>
      <family val="2"/>
    </font>
    <font>
      <b/>
      <vertAlign val="superscript"/>
      <sz val="10"/>
      <color rgb="FF0070C0"/>
      <name val="Arial"/>
      <family val="2"/>
    </font>
    <font>
      <vertAlign val="superscript"/>
      <sz val="10"/>
      <name val="Arial"/>
      <family val="2"/>
    </font>
    <font>
      <b/>
      <sz val="9"/>
      <color indexed="81"/>
      <name val="Segoe UI"/>
      <family val="2"/>
    </font>
    <font>
      <b/>
      <vertAlign val="superscript"/>
      <sz val="10"/>
      <name val="Arial"/>
      <family val="2"/>
    </font>
    <font>
      <u/>
      <sz val="11"/>
      <name val="Arial"/>
      <family val="2"/>
    </font>
    <font>
      <b/>
      <u/>
      <sz val="9"/>
      <name val="Arial"/>
      <family val="2"/>
    </font>
    <font>
      <u/>
      <sz val="10"/>
      <color rgb="FFFF0000"/>
      <name val="Arial"/>
      <family val="2"/>
    </font>
    <font>
      <sz val="10"/>
      <color rgb="FFFF0000"/>
      <name val="Arial"/>
      <family val="2"/>
    </font>
    <font>
      <b/>
      <u/>
      <vertAlign val="subscript"/>
      <sz val="10"/>
      <name val="Arial"/>
      <family val="2"/>
    </font>
    <font>
      <b/>
      <sz val="16"/>
      <name val="Arial"/>
      <family val="2"/>
    </font>
    <font>
      <b/>
      <vertAlign val="subscript"/>
      <sz val="14"/>
      <name val="Arial"/>
      <family val="2"/>
    </font>
    <font>
      <b/>
      <sz val="16"/>
      <color rgb="FF0070C0"/>
      <name val="Arial"/>
      <family val="2"/>
    </font>
    <font>
      <sz val="12"/>
      <color rgb="FF0070C0"/>
      <name val="Arial"/>
      <family val="2"/>
    </font>
    <font>
      <vertAlign val="subscript"/>
      <sz val="12"/>
      <color rgb="FF0070C0"/>
      <name val="Arial"/>
      <family val="2"/>
    </font>
    <font>
      <vertAlign val="superscript"/>
      <sz val="12"/>
      <color rgb="FF0070C0"/>
      <name val="Arial"/>
      <family val="2"/>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theme="0" tint="-0.249977111117893"/>
        <bgColor indexed="64"/>
      </patternFill>
    </fill>
    <fill>
      <patternFill patternType="solid">
        <fgColor rgb="FFFFFFCC"/>
        <bgColor indexed="64"/>
      </patternFill>
    </fill>
    <fill>
      <patternFill patternType="solid">
        <fgColor indexed="47"/>
        <bgColor indexed="64"/>
      </patternFill>
    </fill>
    <fill>
      <patternFill patternType="solid">
        <fgColor theme="4" tint="0.79998168889431442"/>
        <bgColor indexed="64"/>
      </patternFill>
    </fill>
  </fills>
  <borders count="53">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medium">
        <color auto="1"/>
      </left>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right/>
      <top style="thin">
        <color auto="1"/>
      </top>
      <bottom style="double">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double">
        <color auto="1"/>
      </top>
      <bottom style="double">
        <color auto="1"/>
      </bottom>
      <diagonal/>
    </border>
    <border>
      <left/>
      <right style="thin">
        <color auto="1"/>
      </right>
      <top/>
      <bottom style="hair">
        <color auto="1"/>
      </bottom>
      <diagonal/>
    </border>
    <border>
      <left/>
      <right style="thin">
        <color auto="1"/>
      </right>
      <top style="hair">
        <color auto="1"/>
      </top>
      <bottom style="hair">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right style="medium">
        <color indexed="64"/>
      </right>
      <top style="medium">
        <color indexed="64"/>
      </top>
      <bottom/>
      <diagonal/>
    </border>
    <border>
      <left/>
      <right/>
      <top style="thin">
        <color auto="1"/>
      </top>
      <bottom style="medium">
        <color indexed="64"/>
      </bottom>
      <diagonal/>
    </border>
    <border>
      <left style="medium">
        <color auto="1"/>
      </left>
      <right style="medium">
        <color auto="1"/>
      </right>
      <top style="thin">
        <color auto="1"/>
      </top>
      <bottom style="thin">
        <color indexed="64"/>
      </bottom>
      <diagonal/>
    </border>
    <border>
      <left style="medium">
        <color auto="1"/>
      </left>
      <right style="medium">
        <color auto="1"/>
      </right>
      <top style="thin">
        <color auto="1"/>
      </top>
      <bottom style="medium">
        <color indexed="64"/>
      </bottom>
      <diagonal/>
    </border>
    <border>
      <left/>
      <right/>
      <top style="medium">
        <color auto="1"/>
      </top>
      <bottom style="thin">
        <color auto="1"/>
      </bottom>
      <diagonal/>
    </border>
    <border>
      <left style="medium">
        <color auto="1"/>
      </left>
      <right/>
      <top style="medium">
        <color auto="1"/>
      </top>
      <bottom style="medium">
        <color auto="1"/>
      </bottom>
      <diagonal/>
    </border>
    <border>
      <left style="medium">
        <color auto="1"/>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43" fontId="2" fillId="0" borderId="0" applyFont="0" applyFill="0" applyBorder="0" applyAlignment="0" applyProtection="0"/>
    <xf numFmtId="0" fontId="7" fillId="0" borderId="0"/>
    <xf numFmtId="0" fontId="34" fillId="0" borderId="0" applyNumberFormat="0" applyFill="0" applyBorder="0" applyAlignment="0" applyProtection="0"/>
    <xf numFmtId="0" fontId="35" fillId="0" borderId="0" applyNumberFormat="0" applyFill="0" applyBorder="0" applyAlignment="0" applyProtection="0"/>
    <xf numFmtId="0" fontId="2" fillId="0" borderId="0"/>
  </cellStyleXfs>
  <cellXfs count="354">
    <xf numFmtId="0" fontId="0" fillId="0" borderId="0" xfId="0"/>
    <xf numFmtId="0" fontId="1" fillId="0" borderId="0" xfId="0" applyFont="1"/>
    <xf numFmtId="0" fontId="0" fillId="0" borderId="0" xfId="0" applyBorder="1"/>
    <xf numFmtId="0" fontId="6" fillId="0" borderId="0" xfId="0" applyFont="1"/>
    <xf numFmtId="0" fontId="6" fillId="0" borderId="0" xfId="0" applyFont="1" applyBorder="1"/>
    <xf numFmtId="0" fontId="2" fillId="0" borderId="0" xfId="0" applyFont="1" applyBorder="1"/>
    <xf numFmtId="0" fontId="6" fillId="0" borderId="8" xfId="0" applyFont="1" applyBorder="1"/>
    <xf numFmtId="0" fontId="0" fillId="0" borderId="9" xfId="0" applyBorder="1"/>
    <xf numFmtId="0" fontId="6" fillId="0" borderId="9" xfId="0" applyFont="1" applyBorder="1"/>
    <xf numFmtId="0" fontId="6" fillId="0" borderId="10" xfId="0" applyFont="1" applyBorder="1"/>
    <xf numFmtId="0" fontId="6" fillId="0" borderId="11" xfId="0" applyFont="1" applyBorder="1"/>
    <xf numFmtId="0" fontId="6" fillId="0" borderId="12" xfId="0" applyFont="1" applyBorder="1"/>
    <xf numFmtId="0" fontId="6" fillId="0" borderId="5" xfId="0" applyFont="1" applyBorder="1"/>
    <xf numFmtId="0" fontId="6" fillId="0" borderId="13" xfId="0" applyFont="1" applyBorder="1"/>
    <xf numFmtId="0" fontId="6" fillId="0" borderId="14" xfId="0" applyFont="1" applyBorder="1"/>
    <xf numFmtId="0" fontId="5" fillId="0" borderId="0" xfId="0" applyFont="1" applyBorder="1"/>
    <xf numFmtId="0" fontId="0" fillId="0" borderId="8" xfId="0" applyBorder="1"/>
    <xf numFmtId="0" fontId="1" fillId="0" borderId="0" xfId="0" applyFont="1" applyBorder="1"/>
    <xf numFmtId="0" fontId="1" fillId="0" borderId="0" xfId="0" applyFont="1" applyBorder="1" applyAlignment="1">
      <alignment horizontal="centerContinuous"/>
    </xf>
    <xf numFmtId="0" fontId="2" fillId="0" borderId="0" xfId="0" applyFont="1"/>
    <xf numFmtId="0" fontId="11" fillId="0" borderId="14" xfId="0" applyFont="1" applyBorder="1"/>
    <xf numFmtId="0" fontId="0" fillId="0" borderId="8" xfId="0" applyBorder="1" applyAlignment="1">
      <alignment horizontal="center" vertical="center" wrapText="1"/>
    </xf>
    <xf numFmtId="0" fontId="5" fillId="0" borderId="9" xfId="0" applyFont="1" applyBorder="1"/>
    <xf numFmtId="0" fontId="0" fillId="0" borderId="0" xfId="0" applyAlignment="1">
      <alignment horizontal="right"/>
    </xf>
    <xf numFmtId="0" fontId="9" fillId="0" borderId="0" xfId="0" applyFont="1" applyBorder="1"/>
    <xf numFmtId="0" fontId="6" fillId="0" borderId="0" xfId="0" applyFont="1" applyFill="1" applyBorder="1"/>
    <xf numFmtId="0" fontId="0" fillId="0" borderId="0" xfId="0" applyFill="1" applyBorder="1"/>
    <xf numFmtId="0" fontId="9" fillId="0" borderId="0" xfId="0" applyFont="1" applyFill="1" applyBorder="1"/>
    <xf numFmtId="0" fontId="8" fillId="0" borderId="0" xfId="0" applyFont="1" applyBorder="1"/>
    <xf numFmtId="0" fontId="19" fillId="0" borderId="8" xfId="0" applyFont="1" applyBorder="1"/>
    <xf numFmtId="0" fontId="6" fillId="0" borderId="0" xfId="0" applyFont="1" applyFill="1"/>
    <xf numFmtId="0" fontId="6" fillId="0" borderId="11" xfId="0" applyFont="1" applyFill="1" applyBorder="1"/>
    <xf numFmtId="0" fontId="6" fillId="0" borderId="8" xfId="0" applyFont="1" applyBorder="1" applyAlignment="1">
      <alignment horizontal="right"/>
    </xf>
    <xf numFmtId="0" fontId="14" fillId="0" borderId="0" xfId="0" applyFont="1" applyBorder="1"/>
    <xf numFmtId="0" fontId="13" fillId="0" borderId="0" xfId="0" applyFont="1" applyBorder="1" applyAlignment="1">
      <alignment horizontal="right"/>
    </xf>
    <xf numFmtId="0" fontId="6" fillId="0" borderId="10" xfId="0" applyFont="1" applyFill="1" applyBorder="1"/>
    <xf numFmtId="0" fontId="14" fillId="0" borderId="8" xfId="0" applyFont="1" applyBorder="1"/>
    <xf numFmtId="0" fontId="6" fillId="0" borderId="0" xfId="0" applyFont="1" applyBorder="1" applyProtection="1">
      <protection hidden="1"/>
    </xf>
    <xf numFmtId="0" fontId="6" fillId="0" borderId="14" xfId="0" applyFont="1" applyBorder="1" applyProtection="1">
      <protection hidden="1"/>
    </xf>
    <xf numFmtId="0" fontId="6" fillId="0" borderId="8" xfId="0" applyFont="1" applyBorder="1" applyProtection="1">
      <protection hidden="1"/>
    </xf>
    <xf numFmtId="0" fontId="0" fillId="0" borderId="8" xfId="0" applyBorder="1" applyProtection="1">
      <protection hidden="1"/>
    </xf>
    <xf numFmtId="0" fontId="6" fillId="0" borderId="13" xfId="0" applyFont="1" applyBorder="1" applyProtection="1">
      <protection hidden="1"/>
    </xf>
    <xf numFmtId="0" fontId="6" fillId="0" borderId="0" xfId="0" applyFont="1" applyProtection="1">
      <protection hidden="1"/>
    </xf>
    <xf numFmtId="0" fontId="6" fillId="0" borderId="10" xfId="0" applyFont="1" applyBorder="1" applyProtection="1">
      <protection hidden="1"/>
    </xf>
    <xf numFmtId="0" fontId="5" fillId="0" borderId="0" xfId="0" applyFont="1" applyBorder="1" applyProtection="1">
      <protection hidden="1"/>
    </xf>
    <xf numFmtId="0" fontId="0" fillId="0" borderId="0" xfId="0" applyBorder="1" applyProtection="1">
      <protection hidden="1"/>
    </xf>
    <xf numFmtId="0" fontId="6" fillId="0" borderId="11" xfId="0" applyFont="1" applyBorder="1" applyProtection="1">
      <protection hidden="1"/>
    </xf>
    <xf numFmtId="0" fontId="5" fillId="0" borderId="0" xfId="0" applyFont="1" applyProtection="1">
      <protection hidden="1"/>
    </xf>
    <xf numFmtId="0" fontId="0" fillId="0" borderId="0" xfId="0" applyProtection="1">
      <protection hidden="1"/>
    </xf>
    <xf numFmtId="0" fontId="6" fillId="0" borderId="0" xfId="0" applyFont="1" applyBorder="1" applyAlignment="1" applyProtection="1">
      <alignment horizontal="right"/>
      <protection hidden="1"/>
    </xf>
    <xf numFmtId="0" fontId="0" fillId="0" borderId="10" xfId="0" applyBorder="1" applyProtection="1">
      <protection hidden="1"/>
    </xf>
    <xf numFmtId="0" fontId="0" fillId="0" borderId="11" xfId="0" applyBorder="1" applyProtection="1">
      <protection hidden="1"/>
    </xf>
    <xf numFmtId="0" fontId="0" fillId="0" borderId="14" xfId="0" applyBorder="1" applyProtection="1">
      <protection hidden="1"/>
    </xf>
    <xf numFmtId="0" fontId="0" fillId="0" borderId="13" xfId="0" applyBorder="1" applyProtection="1">
      <protection hidden="1"/>
    </xf>
    <xf numFmtId="0" fontId="0" fillId="0" borderId="9" xfId="0" applyBorder="1" applyProtection="1">
      <protection hidden="1"/>
    </xf>
    <xf numFmtId="0" fontId="6" fillId="0" borderId="12" xfId="0" applyFont="1" applyBorder="1" applyProtection="1">
      <protection hidden="1"/>
    </xf>
    <xf numFmtId="0" fontId="6" fillId="0" borderId="9" xfId="0" applyFont="1" applyBorder="1" applyProtection="1">
      <protection hidden="1"/>
    </xf>
    <xf numFmtId="0" fontId="6" fillId="0" borderId="5" xfId="0" applyFont="1" applyBorder="1" applyProtection="1">
      <protection hidden="1"/>
    </xf>
    <xf numFmtId="0" fontId="9" fillId="0" borderId="8" xfId="0" applyFont="1" applyFill="1" applyBorder="1" applyProtection="1">
      <protection hidden="1"/>
    </xf>
    <xf numFmtId="0" fontId="6" fillId="0" borderId="0" xfId="0" applyFont="1" applyFill="1" applyBorder="1" applyProtection="1">
      <protection hidden="1"/>
    </xf>
    <xf numFmtId="0" fontId="1" fillId="0" borderId="0" xfId="0" applyFont="1" applyFill="1" applyBorder="1" applyProtection="1">
      <protection hidden="1"/>
    </xf>
    <xf numFmtId="0" fontId="0" fillId="0" borderId="0" xfId="0" applyFill="1" applyBorder="1" applyProtection="1">
      <protection hidden="1"/>
    </xf>
    <xf numFmtId="0" fontId="6" fillId="0" borderId="11" xfId="0" applyFont="1" applyFill="1" applyBorder="1" applyProtection="1">
      <protection hidden="1"/>
    </xf>
    <xf numFmtId="0" fontId="9" fillId="3" borderId="22" xfId="0" applyFont="1" applyFill="1" applyBorder="1" applyAlignment="1" applyProtection="1">
      <alignment horizontal="center"/>
      <protection locked="0" hidden="1"/>
    </xf>
    <xf numFmtId="0" fontId="6" fillId="0" borderId="0" xfId="0" applyFont="1" applyFill="1" applyProtection="1">
      <protection hidden="1"/>
    </xf>
    <xf numFmtId="0" fontId="9" fillId="0" borderId="0" xfId="0" applyFont="1" applyFill="1" applyAlignment="1" applyProtection="1">
      <alignment horizontal="right"/>
      <protection hidden="1"/>
    </xf>
    <xf numFmtId="0" fontId="6" fillId="0" borderId="0" xfId="0" applyFont="1" applyBorder="1" applyAlignment="1" applyProtection="1">
      <alignment horizontal="center"/>
      <protection hidden="1"/>
    </xf>
    <xf numFmtId="0" fontId="6" fillId="0" borderId="0" xfId="0" applyFont="1" applyBorder="1" applyAlignment="1" applyProtection="1">
      <alignment horizontal="left"/>
      <protection hidden="1"/>
    </xf>
    <xf numFmtId="0" fontId="1" fillId="3" borderId="25" xfId="0" applyFont="1" applyFill="1" applyBorder="1" applyAlignment="1" applyProtection="1">
      <alignment horizontal="center"/>
      <protection locked="0" hidden="1"/>
    </xf>
    <xf numFmtId="0" fontId="9" fillId="4" borderId="25" xfId="0" applyFont="1" applyFill="1" applyBorder="1" applyAlignment="1" applyProtection="1">
      <alignment horizontal="center"/>
      <protection hidden="1"/>
    </xf>
    <xf numFmtId="168" fontId="2" fillId="4" borderId="25" xfId="1" quotePrefix="1" applyNumberFormat="1" applyFill="1" applyBorder="1" applyProtection="1">
      <protection hidden="1"/>
    </xf>
    <xf numFmtId="167" fontId="9" fillId="0" borderId="0" xfId="0" applyNumberFormat="1" applyFont="1" applyBorder="1" applyAlignment="1" applyProtection="1">
      <alignment horizontal="centerContinuous"/>
      <protection hidden="1"/>
    </xf>
    <xf numFmtId="0" fontId="9" fillId="0" borderId="0" xfId="0" applyFont="1" applyBorder="1" applyAlignment="1" applyProtection="1">
      <alignment horizontal="centerContinuous"/>
      <protection hidden="1"/>
    </xf>
    <xf numFmtId="168" fontId="9" fillId="4" borderId="27" xfId="1" applyNumberFormat="1" applyFont="1" applyFill="1" applyBorder="1" applyProtection="1">
      <protection hidden="1"/>
    </xf>
    <xf numFmtId="167" fontId="9" fillId="0" borderId="9" xfId="0" applyNumberFormat="1" applyFont="1" applyBorder="1" applyAlignment="1" applyProtection="1">
      <alignment horizontal="centerContinuous"/>
      <protection hidden="1"/>
    </xf>
    <xf numFmtId="0" fontId="9" fillId="0" borderId="9" xfId="0" applyFont="1" applyBorder="1" applyAlignment="1" applyProtection="1">
      <alignment horizontal="centerContinuous"/>
      <protection hidden="1"/>
    </xf>
    <xf numFmtId="0" fontId="2" fillId="0" borderId="9" xfId="0" applyFont="1" applyBorder="1" applyProtection="1">
      <protection hidden="1"/>
    </xf>
    <xf numFmtId="166" fontId="9" fillId="0" borderId="9" xfId="0" applyNumberFormat="1" applyFont="1" applyBorder="1" applyAlignment="1" applyProtection="1">
      <alignment horizontal="right"/>
      <protection hidden="1"/>
    </xf>
    <xf numFmtId="0" fontId="6" fillId="0" borderId="5" xfId="0" applyFont="1" applyBorder="1" applyAlignment="1" applyProtection="1">
      <alignment horizontal="right"/>
      <protection hidden="1"/>
    </xf>
    <xf numFmtId="0" fontId="2" fillId="0" borderId="0" xfId="0" applyFont="1" applyBorder="1" applyProtection="1">
      <protection hidden="1"/>
    </xf>
    <xf numFmtId="166" fontId="9" fillId="0" borderId="0" xfId="0" applyNumberFormat="1" applyFont="1" applyBorder="1" applyAlignment="1" applyProtection="1">
      <alignment horizontal="right"/>
      <protection hidden="1"/>
    </xf>
    <xf numFmtId="0" fontId="6" fillId="0" borderId="11" xfId="0" applyFont="1" applyBorder="1" applyAlignment="1" applyProtection="1">
      <alignment horizontal="right"/>
      <protection hidden="1"/>
    </xf>
    <xf numFmtId="164" fontId="9" fillId="3" borderId="22" xfId="0" applyNumberFormat="1" applyFont="1" applyFill="1" applyBorder="1" applyAlignment="1" applyProtection="1">
      <alignment horizontal="center"/>
      <protection locked="0" hidden="1"/>
    </xf>
    <xf numFmtId="0" fontId="0" fillId="0" borderId="0" xfId="0" applyBorder="1" applyAlignment="1" applyProtection="1">
      <alignment horizontal="right"/>
      <protection hidden="1"/>
    </xf>
    <xf numFmtId="0" fontId="0" fillId="0" borderId="0" xfId="0" applyAlignment="1" applyProtection="1">
      <alignment horizontal="center"/>
      <protection hidden="1"/>
    </xf>
    <xf numFmtId="0" fontId="5" fillId="0" borderId="10" xfId="0" applyFont="1" applyBorder="1" applyProtection="1">
      <protection hidden="1"/>
    </xf>
    <xf numFmtId="167" fontId="15" fillId="0" borderId="0" xfId="0" applyNumberFormat="1" applyFont="1" applyBorder="1" applyAlignment="1" applyProtection="1">
      <alignment horizontal="centerContinuous"/>
      <protection hidden="1"/>
    </xf>
    <xf numFmtId="0" fontId="15" fillId="0" borderId="0" xfId="0" applyFont="1" applyBorder="1" applyAlignment="1" applyProtection="1">
      <alignment horizontal="centerContinuous"/>
      <protection hidden="1"/>
    </xf>
    <xf numFmtId="166" fontId="15" fillId="0" borderId="0" xfId="0" applyNumberFormat="1" applyFont="1" applyBorder="1" applyAlignment="1" applyProtection="1">
      <alignment horizontal="right"/>
      <protection hidden="1"/>
    </xf>
    <xf numFmtId="0" fontId="5" fillId="0" borderId="11" xfId="0" applyFont="1" applyBorder="1" applyProtection="1">
      <protection hidden="1"/>
    </xf>
    <xf numFmtId="0" fontId="15" fillId="0" borderId="0" xfId="0" applyFont="1" applyAlignment="1" applyProtection="1">
      <alignment horizontal="center"/>
      <protection hidden="1"/>
    </xf>
    <xf numFmtId="0" fontId="6" fillId="0" borderId="9" xfId="0" applyFont="1" applyBorder="1" applyAlignment="1" applyProtection="1">
      <alignment horizontal="right"/>
      <protection hidden="1"/>
    </xf>
    <xf numFmtId="0" fontId="6" fillId="0" borderId="9" xfId="0" applyFont="1" applyBorder="1" applyAlignment="1" applyProtection="1">
      <alignment horizontal="left"/>
      <protection hidden="1"/>
    </xf>
    <xf numFmtId="0" fontId="6" fillId="0" borderId="8" xfId="0" applyFont="1" applyBorder="1" applyAlignment="1" applyProtection="1">
      <alignment horizontal="right"/>
      <protection hidden="1"/>
    </xf>
    <xf numFmtId="0" fontId="6" fillId="0" borderId="8" xfId="0" applyFont="1" applyBorder="1" applyAlignment="1" applyProtection="1">
      <alignment horizontal="left"/>
      <protection hidden="1"/>
    </xf>
    <xf numFmtId="0" fontId="0" fillId="4" borderId="28" xfId="0" applyFill="1" applyBorder="1" applyProtection="1">
      <protection hidden="1"/>
    </xf>
    <xf numFmtId="0" fontId="0" fillId="4" borderId="29" xfId="0" applyFill="1" applyBorder="1" applyProtection="1">
      <protection hidden="1"/>
    </xf>
    <xf numFmtId="0" fontId="6" fillId="4" borderId="0" xfId="0" applyFont="1" applyFill="1" applyProtection="1">
      <protection hidden="1"/>
    </xf>
    <xf numFmtId="0" fontId="6" fillId="4" borderId="0" xfId="0" applyFont="1" applyFill="1" applyAlignment="1" applyProtection="1">
      <alignment horizontal="center"/>
      <protection hidden="1"/>
    </xf>
    <xf numFmtId="0" fontId="0" fillId="4" borderId="30" xfId="0" applyFill="1" applyBorder="1" applyProtection="1">
      <protection hidden="1"/>
    </xf>
    <xf numFmtId="0" fontId="5" fillId="0" borderId="0" xfId="0" applyFont="1" applyBorder="1" applyAlignment="1">
      <alignment horizontal="left"/>
    </xf>
    <xf numFmtId="0" fontId="21" fillId="2" borderId="34" xfId="0" applyFont="1" applyFill="1" applyBorder="1" applyAlignment="1" applyProtection="1">
      <alignment vertical="center"/>
      <protection hidden="1"/>
    </xf>
    <xf numFmtId="0" fontId="18" fillId="0" borderId="10" xfId="0" applyFont="1" applyBorder="1" applyAlignment="1" applyProtection="1">
      <alignment vertical="center"/>
      <protection hidden="1"/>
    </xf>
    <xf numFmtId="0" fontId="18" fillId="0" borderId="0" xfId="0" applyFont="1" applyBorder="1" applyAlignment="1" applyProtection="1">
      <alignment vertical="center"/>
      <protection hidden="1"/>
    </xf>
    <xf numFmtId="0" fontId="18" fillId="2" borderId="32" xfId="0" applyFont="1" applyFill="1" applyBorder="1" applyAlignment="1" applyProtection="1">
      <alignment vertical="center"/>
      <protection hidden="1"/>
    </xf>
    <xf numFmtId="0" fontId="18" fillId="0" borderId="0" xfId="0" applyFont="1" applyAlignment="1" applyProtection="1">
      <alignment vertical="center"/>
      <protection hidden="1"/>
    </xf>
    <xf numFmtId="0" fontId="18" fillId="0" borderId="11" xfId="0" applyFont="1" applyBorder="1" applyAlignment="1" applyProtection="1">
      <alignment vertical="center"/>
      <protection hidden="1"/>
    </xf>
    <xf numFmtId="0" fontId="6" fillId="0" borderId="0" xfId="0" applyFont="1" applyAlignment="1" applyProtection="1">
      <alignment vertical="center"/>
      <protection hidden="1"/>
    </xf>
    <xf numFmtId="0" fontId="23" fillId="0" borderId="8" xfId="0" applyFont="1" applyBorder="1" applyProtection="1">
      <protection hidden="1"/>
    </xf>
    <xf numFmtId="0" fontId="6" fillId="0" borderId="35" xfId="0" applyFont="1" applyFill="1" applyBorder="1" applyAlignment="1" applyProtection="1">
      <alignment horizontal="left"/>
      <protection hidden="1"/>
    </xf>
    <xf numFmtId="0" fontId="6" fillId="0" borderId="10" xfId="0" applyFont="1" applyFill="1" applyBorder="1" applyAlignment="1" applyProtection="1">
      <alignment horizontal="left"/>
      <protection hidden="1"/>
    </xf>
    <xf numFmtId="0" fontId="6" fillId="0" borderId="36" xfId="0" applyFont="1" applyFill="1" applyBorder="1" applyAlignment="1" applyProtection="1">
      <protection hidden="1"/>
    </xf>
    <xf numFmtId="0" fontId="6" fillId="0" borderId="10" xfId="0" applyFont="1" applyFill="1" applyBorder="1" applyAlignment="1" applyProtection="1">
      <protection hidden="1"/>
    </xf>
    <xf numFmtId="0" fontId="8" fillId="0" borderId="0" xfId="0" applyFont="1" applyFill="1" applyBorder="1" applyProtection="1">
      <protection hidden="1"/>
    </xf>
    <xf numFmtId="0" fontId="8" fillId="0" borderId="0" xfId="0" applyFont="1" applyBorder="1" applyAlignment="1" applyProtection="1">
      <alignment horizontal="center"/>
      <protection hidden="1"/>
    </xf>
    <xf numFmtId="0" fontId="6" fillId="0" borderId="20" xfId="0" applyFont="1" applyBorder="1"/>
    <xf numFmtId="0" fontId="0" fillId="0" borderId="20" xfId="0" applyBorder="1"/>
    <xf numFmtId="0" fontId="11" fillId="0" borderId="10" xfId="0" applyFont="1" applyBorder="1"/>
    <xf numFmtId="0" fontId="19" fillId="0" borderId="0" xfId="0" applyFont="1" applyBorder="1"/>
    <xf numFmtId="0" fontId="0" fillId="0" borderId="0" xfId="0" applyBorder="1" applyAlignment="1">
      <alignment horizontal="center" vertical="center" wrapText="1"/>
    </xf>
    <xf numFmtId="0" fontId="0" fillId="0" borderId="11" xfId="0" applyBorder="1" applyAlignment="1">
      <alignment horizontal="center" vertical="center" wrapText="1"/>
    </xf>
    <xf numFmtId="0" fontId="25" fillId="0" borderId="0" xfId="0" quotePrefix="1" applyFont="1" applyAlignment="1">
      <alignment horizontal="right" vertical="top"/>
    </xf>
    <xf numFmtId="0" fontId="25" fillId="0" borderId="0" xfId="0" applyFont="1" applyBorder="1" applyAlignment="1">
      <alignment horizontal="right"/>
    </xf>
    <xf numFmtId="0" fontId="26" fillId="0" borderId="5" xfId="0" applyFont="1" applyBorder="1" applyAlignment="1">
      <alignment horizontal="right"/>
    </xf>
    <xf numFmtId="0" fontId="27" fillId="0" borderId="9" xfId="0" applyFont="1" applyFill="1" applyBorder="1" applyAlignment="1">
      <alignment vertical="center" readingOrder="1"/>
    </xf>
    <xf numFmtId="0" fontId="2" fillId="0" borderId="13" xfId="0" quotePrefix="1" applyFont="1" applyBorder="1" applyAlignment="1">
      <alignment horizontal="center" vertical="center" wrapText="1"/>
    </xf>
    <xf numFmtId="0" fontId="2" fillId="0" borderId="8" xfId="0" quotePrefix="1" applyFont="1" applyBorder="1" applyAlignment="1">
      <alignment horizontal="center" vertical="center" wrapText="1"/>
    </xf>
    <xf numFmtId="0" fontId="2" fillId="0" borderId="0" xfId="0" applyFont="1" applyFill="1" applyBorder="1"/>
    <xf numFmtId="0" fontId="1" fillId="2" borderId="4" xfId="2" applyFont="1" applyFill="1" applyBorder="1" applyAlignment="1" applyProtection="1">
      <alignment horizontal="center"/>
    </xf>
    <xf numFmtId="0" fontId="1" fillId="0" borderId="4" xfId="2" applyFont="1" applyFill="1" applyBorder="1" applyAlignment="1" applyProtection="1">
      <alignment horizontal="center"/>
    </xf>
    <xf numFmtId="0" fontId="1" fillId="0" borderId="4" xfId="2" applyFont="1" applyBorder="1" applyAlignment="1" applyProtection="1">
      <alignment horizontal="center"/>
    </xf>
    <xf numFmtId="0" fontId="0" fillId="0" borderId="13" xfId="0" applyBorder="1" applyAlignment="1">
      <alignment horizontal="center" vertical="center" wrapText="1"/>
    </xf>
    <xf numFmtId="0" fontId="28" fillId="0" borderId="0" xfId="0" applyFont="1" applyFill="1" applyBorder="1" applyAlignment="1">
      <alignment horizontal="center" vertical="center" wrapText="1" readingOrder="1"/>
    </xf>
    <xf numFmtId="0" fontId="5" fillId="0" borderId="9" xfId="0" quotePrefix="1" applyFont="1" applyBorder="1" applyAlignment="1">
      <alignment horizontal="left"/>
    </xf>
    <xf numFmtId="0" fontId="0" fillId="0" borderId="9" xfId="0" applyBorder="1" applyAlignment="1">
      <alignment horizontal="right"/>
    </xf>
    <xf numFmtId="0" fontId="33" fillId="0" borderId="0" xfId="0" applyFont="1" applyProtection="1">
      <protection hidden="1"/>
    </xf>
    <xf numFmtId="0" fontId="0" fillId="0" borderId="0" xfId="0" applyBorder="1" applyAlignment="1">
      <alignment horizontal="left" vertical="top" wrapText="1"/>
    </xf>
    <xf numFmtId="0" fontId="0" fillId="0" borderId="11" xfId="0" applyBorder="1" applyAlignment="1">
      <alignment horizontal="left" vertical="top" wrapText="1"/>
    </xf>
    <xf numFmtId="0" fontId="2" fillId="0" borderId="0" xfId="0" applyFont="1" applyProtection="1">
      <protection hidden="1"/>
    </xf>
    <xf numFmtId="0" fontId="2" fillId="0" borderId="0" xfId="0" applyFont="1" applyBorder="1" applyAlignment="1" applyProtection="1">
      <alignment horizontal="left"/>
      <protection hidden="1"/>
    </xf>
    <xf numFmtId="0" fontId="5" fillId="0" borderId="16" xfId="0" applyFont="1" applyBorder="1"/>
    <xf numFmtId="0" fontId="5" fillId="0" borderId="23" xfId="0" applyFont="1" applyFill="1" applyBorder="1" applyAlignment="1">
      <alignment horizontal="center"/>
    </xf>
    <xf numFmtId="0" fontId="5" fillId="5" borderId="2" xfId="0" applyFont="1" applyFill="1" applyBorder="1" applyAlignment="1">
      <alignment horizontal="center"/>
    </xf>
    <xf numFmtId="0" fontId="5" fillId="5" borderId="23" xfId="0" applyFont="1" applyFill="1" applyBorder="1" applyAlignment="1">
      <alignment horizontal="center"/>
    </xf>
    <xf numFmtId="0" fontId="1" fillId="0" borderId="0" xfId="0" applyFont="1" applyBorder="1" applyAlignment="1" applyProtection="1">
      <alignment horizontal="center"/>
      <protection hidden="1"/>
    </xf>
    <xf numFmtId="0" fontId="28" fillId="0" borderId="0" xfId="0" applyFont="1" applyFill="1" applyBorder="1" applyAlignment="1">
      <alignment horizontal="center" vertical="center" wrapText="1" readingOrder="1"/>
    </xf>
    <xf numFmtId="0" fontId="26" fillId="0" borderId="8" xfId="0" applyFont="1" applyBorder="1" applyAlignment="1">
      <alignment horizontal="center" vertical="center"/>
    </xf>
    <xf numFmtId="0" fontId="0" fillId="0" borderId="0" xfId="0" applyBorder="1" applyAlignment="1">
      <alignment horizontal="left" vertical="top" wrapText="1"/>
    </xf>
    <xf numFmtId="0" fontId="0" fillId="0" borderId="11" xfId="0" applyBorder="1" applyAlignment="1">
      <alignment horizontal="left" vertical="top" wrapText="1"/>
    </xf>
    <xf numFmtId="0" fontId="22" fillId="0" borderId="0" xfId="0" applyFont="1" applyFill="1" applyBorder="1" applyAlignment="1" applyProtection="1">
      <alignment horizontal="left"/>
      <protection hidden="1"/>
    </xf>
    <xf numFmtId="0" fontId="6" fillId="3" borderId="25" xfId="0" applyFont="1" applyFill="1" applyBorder="1" applyAlignment="1" applyProtection="1">
      <alignment horizontal="left"/>
      <protection locked="0" hidden="1"/>
    </xf>
    <xf numFmtId="0" fontId="22" fillId="0" borderId="0" xfId="0" applyNumberFormat="1" applyFont="1" applyFill="1" applyBorder="1" applyAlignment="1" applyProtection="1">
      <alignment horizontal="center"/>
      <protection hidden="1"/>
    </xf>
    <xf numFmtId="0" fontId="1" fillId="3" borderId="24" xfId="0" applyFont="1" applyFill="1" applyBorder="1" applyAlignment="1" applyProtection="1">
      <alignment horizontal="left"/>
      <protection locked="0" hidden="1"/>
    </xf>
    <xf numFmtId="0" fontId="9" fillId="4" borderId="0" xfId="0" applyFont="1" applyFill="1" applyAlignment="1" applyProtection="1">
      <alignment horizontal="center"/>
      <protection hidden="1"/>
    </xf>
    <xf numFmtId="0" fontId="6" fillId="0" borderId="0" xfId="0" applyFont="1" applyBorder="1" applyAlignment="1" applyProtection="1">
      <alignment horizontal="center"/>
      <protection hidden="1"/>
    </xf>
    <xf numFmtId="0" fontId="1" fillId="0" borderId="0" xfId="0" applyFont="1" applyFill="1" applyAlignment="1" applyProtection="1">
      <alignment horizontal="right"/>
      <protection hidden="1"/>
    </xf>
    <xf numFmtId="0" fontId="2" fillId="0" borderId="14" xfId="5" applyFont="1" applyBorder="1"/>
    <xf numFmtId="0" fontId="2" fillId="0" borderId="8" xfId="5" applyFont="1" applyBorder="1"/>
    <xf numFmtId="0" fontId="26" fillId="0" borderId="8" xfId="5" applyFont="1" applyBorder="1" applyAlignment="1">
      <alignment horizontal="center" vertical="center"/>
    </xf>
    <xf numFmtId="0" fontId="26" fillId="0" borderId="8" xfId="5" quotePrefix="1" applyFont="1" applyBorder="1" applyAlignment="1">
      <alignment horizontal="center" vertical="center"/>
    </xf>
    <xf numFmtId="0" fontId="27" fillId="0" borderId="13" xfId="5" applyFont="1" applyFill="1" applyBorder="1" applyAlignment="1">
      <alignment vertical="center" readingOrder="1"/>
    </xf>
    <xf numFmtId="0" fontId="2" fillId="0" borderId="0" xfId="5" applyFont="1"/>
    <xf numFmtId="0" fontId="2" fillId="0" borderId="10" xfId="5" applyFont="1" applyBorder="1"/>
    <xf numFmtId="0" fontId="2" fillId="0" borderId="0" xfId="5" applyFont="1" applyBorder="1"/>
    <xf numFmtId="0" fontId="28" fillId="0" borderId="0" xfId="5" applyFont="1" applyFill="1" applyBorder="1" applyAlignment="1">
      <alignment horizontal="center" vertical="center" wrapText="1" readingOrder="1"/>
    </xf>
    <xf numFmtId="0" fontId="27" fillId="0" borderId="11" xfId="5" applyFont="1" applyFill="1" applyBorder="1" applyAlignment="1">
      <alignment vertical="center" readingOrder="1"/>
    </xf>
    <xf numFmtId="0" fontId="26" fillId="0" borderId="0" xfId="5" applyFont="1" applyBorder="1" applyAlignment="1">
      <alignment vertical="center"/>
    </xf>
    <xf numFmtId="0" fontId="26" fillId="0" borderId="0" xfId="5" applyFont="1" applyBorder="1" applyAlignment="1"/>
    <xf numFmtId="0" fontId="28" fillId="0" borderId="0" xfId="5" applyFont="1" applyFill="1" applyBorder="1" applyAlignment="1">
      <alignment vertical="center" wrapText="1" readingOrder="1"/>
    </xf>
    <xf numFmtId="0" fontId="2" fillId="0" borderId="12" xfId="5" applyFont="1" applyBorder="1"/>
    <xf numFmtId="0" fontId="2" fillId="0" borderId="9" xfId="5" applyFont="1" applyBorder="1"/>
    <xf numFmtId="0" fontId="5" fillId="0" borderId="9" xfId="5" applyFont="1" applyBorder="1"/>
    <xf numFmtId="0" fontId="27" fillId="0" borderId="9" xfId="5" applyFont="1" applyFill="1" applyBorder="1" applyAlignment="1">
      <alignment vertical="center" readingOrder="1"/>
    </xf>
    <xf numFmtId="0" fontId="27" fillId="0" borderId="5" xfId="5" applyFont="1" applyFill="1" applyBorder="1" applyAlignment="1">
      <alignment vertical="center" readingOrder="1"/>
    </xf>
    <xf numFmtId="0" fontId="2" fillId="0" borderId="0" xfId="5"/>
    <xf numFmtId="0" fontId="2" fillId="0" borderId="15" xfId="5" applyBorder="1"/>
    <xf numFmtId="0" fontId="3" fillId="0" borderId="20" xfId="5" applyFont="1" applyBorder="1" applyAlignment="1">
      <alignment horizontal="center"/>
    </xf>
    <xf numFmtId="0" fontId="2" fillId="0" borderId="21" xfId="5" applyBorder="1" applyAlignment="1">
      <alignment horizontal="centerContinuous"/>
    </xf>
    <xf numFmtId="0" fontId="2" fillId="0" borderId="0" xfId="5" applyBorder="1" applyAlignment="1">
      <alignment horizontal="centerContinuous"/>
    </xf>
    <xf numFmtId="0" fontId="2" fillId="0" borderId="14" xfId="5" applyBorder="1"/>
    <xf numFmtId="0" fontId="3" fillId="0" borderId="8" xfId="5" applyFont="1" applyBorder="1" applyAlignment="1">
      <alignment horizontal="centerContinuous"/>
    </xf>
    <xf numFmtId="0" fontId="2" fillId="0" borderId="8" xfId="5" applyBorder="1"/>
    <xf numFmtId="0" fontId="10" fillId="0" borderId="8" xfId="5" applyFont="1" applyBorder="1" applyAlignment="1">
      <alignment horizontal="centerContinuous"/>
    </xf>
    <xf numFmtId="0" fontId="2" fillId="0" borderId="8" xfId="5" applyBorder="1" applyAlignment="1">
      <alignment horizontal="centerContinuous"/>
    </xf>
    <xf numFmtId="0" fontId="2" fillId="0" borderId="13" xfId="5" applyBorder="1" applyAlignment="1">
      <alignment horizontal="centerContinuous"/>
    </xf>
    <xf numFmtId="0" fontId="2" fillId="0" borderId="10" xfId="5" applyBorder="1"/>
    <xf numFmtId="0" fontId="12" fillId="7" borderId="0" xfId="5" applyFont="1" applyFill="1" applyBorder="1" applyAlignment="1">
      <alignment horizontal="center"/>
    </xf>
    <xf numFmtId="0" fontId="2" fillId="0" borderId="0" xfId="5" applyBorder="1"/>
    <xf numFmtId="0" fontId="12" fillId="7" borderId="16" xfId="5" applyFont="1" applyFill="1" applyBorder="1" applyAlignment="1">
      <alignment horizontal="center"/>
    </xf>
    <xf numFmtId="0" fontId="12" fillId="7" borderId="39" xfId="5" applyFont="1" applyFill="1" applyBorder="1" applyAlignment="1">
      <alignment horizontal="center"/>
    </xf>
    <xf numFmtId="0" fontId="1" fillId="0" borderId="0" xfId="5" applyFont="1" applyBorder="1"/>
    <xf numFmtId="0" fontId="2" fillId="0" borderId="0" xfId="5" applyFill="1" applyBorder="1"/>
    <xf numFmtId="0" fontId="2" fillId="0" borderId="11" xfId="5" applyBorder="1"/>
    <xf numFmtId="0" fontId="1" fillId="8" borderId="1" xfId="2" applyFont="1" applyFill="1" applyBorder="1" applyAlignment="1" applyProtection="1">
      <alignment horizontal="center"/>
    </xf>
    <xf numFmtId="0" fontId="31" fillId="8" borderId="18" xfId="2" applyFont="1" applyFill="1" applyBorder="1" applyAlignment="1" applyProtection="1">
      <alignment horizontal="center"/>
    </xf>
    <xf numFmtId="0" fontId="31" fillId="8" borderId="19" xfId="5" applyFont="1" applyFill="1" applyBorder="1" applyAlignment="1">
      <alignment horizontal="center"/>
    </xf>
    <xf numFmtId="0" fontId="2" fillId="0" borderId="0" xfId="5" applyFill="1" applyBorder="1" applyAlignment="1">
      <alignment horizontal="center"/>
    </xf>
    <xf numFmtId="0" fontId="2" fillId="0" borderId="0" xfId="5" applyBorder="1" applyAlignment="1">
      <alignment horizontal="center"/>
    </xf>
    <xf numFmtId="164" fontId="30" fillId="0" borderId="23" xfId="2" applyNumberFormat="1" applyFont="1" applyBorder="1" applyAlignment="1" applyProtection="1">
      <alignment horizontal="center"/>
    </xf>
    <xf numFmtId="170" fontId="30" fillId="0" borderId="31" xfId="2" applyNumberFormat="1" applyFont="1" applyBorder="1" applyAlignment="1" applyProtection="1">
      <alignment horizontal="center"/>
    </xf>
    <xf numFmtId="0" fontId="2" fillId="0" borderId="11" xfId="5" applyBorder="1" applyAlignment="1">
      <alignment horizontal="center"/>
    </xf>
    <xf numFmtId="164" fontId="30" fillId="5" borderId="23" xfId="2" applyNumberFormat="1" applyFont="1" applyFill="1" applyBorder="1" applyAlignment="1" applyProtection="1">
      <alignment horizontal="center"/>
    </xf>
    <xf numFmtId="170" fontId="30" fillId="2" borderId="31" xfId="2" applyNumberFormat="1" applyFont="1" applyFill="1" applyBorder="1" applyAlignment="1" applyProtection="1">
      <alignment horizontal="center"/>
    </xf>
    <xf numFmtId="170" fontId="30" fillId="0" borderId="31" xfId="2" applyNumberFormat="1" applyFont="1" applyFill="1" applyBorder="1" applyAlignment="1" applyProtection="1">
      <alignment horizontal="center"/>
    </xf>
    <xf numFmtId="164" fontId="30" fillId="0" borderId="23" xfId="2" applyNumberFormat="1" applyFont="1" applyFill="1" applyBorder="1" applyAlignment="1" applyProtection="1">
      <alignment horizontal="center"/>
    </xf>
    <xf numFmtId="0" fontId="1" fillId="0" borderId="41" xfId="2" applyFont="1" applyFill="1" applyBorder="1" applyAlignment="1" applyProtection="1">
      <alignment horizontal="center"/>
    </xf>
    <xf numFmtId="0" fontId="1" fillId="2" borderId="42" xfId="2" applyFont="1" applyFill="1" applyBorder="1" applyAlignment="1" applyProtection="1">
      <alignment horizontal="center"/>
    </xf>
    <xf numFmtId="164" fontId="30" fillId="5" borderId="18" xfId="2" applyNumberFormat="1" applyFont="1" applyFill="1" applyBorder="1" applyAlignment="1" applyProtection="1">
      <alignment horizontal="center"/>
    </xf>
    <xf numFmtId="170" fontId="30" fillId="2" borderId="19" xfId="2" applyNumberFormat="1" applyFont="1" applyFill="1" applyBorder="1" applyAlignment="1" applyProtection="1">
      <alignment horizontal="center"/>
    </xf>
    <xf numFmtId="0" fontId="2" fillId="0" borderId="12" xfId="5" applyBorder="1"/>
    <xf numFmtId="0" fontId="5" fillId="0" borderId="43" xfId="5" applyFont="1" applyBorder="1"/>
    <xf numFmtId="0" fontId="2" fillId="0" borderId="9" xfId="5" applyBorder="1"/>
    <xf numFmtId="0" fontId="5" fillId="0" borderId="9" xfId="5" quotePrefix="1" applyFont="1" applyBorder="1" applyAlignment="1">
      <alignment horizontal="left"/>
    </xf>
    <xf numFmtId="0" fontId="24" fillId="0" borderId="9" xfId="5" quotePrefix="1" applyFont="1" applyBorder="1" applyAlignment="1">
      <alignment horizontal="left"/>
    </xf>
    <xf numFmtId="0" fontId="5" fillId="0" borderId="9" xfId="5" applyFont="1" applyBorder="1" applyAlignment="1">
      <alignment horizontal="center"/>
    </xf>
    <xf numFmtId="0" fontId="2" fillId="0" borderId="5" xfId="5" applyBorder="1"/>
    <xf numFmtId="164" fontId="30" fillId="0" borderId="0" xfId="2" applyNumberFormat="1" applyFont="1" applyBorder="1" applyAlignment="1" applyProtection="1">
      <alignment horizontal="center"/>
    </xf>
    <xf numFmtId="164" fontId="30" fillId="5" borderId="0" xfId="2" applyNumberFormat="1" applyFont="1" applyFill="1" applyBorder="1" applyAlignment="1" applyProtection="1">
      <alignment horizontal="center"/>
    </xf>
    <xf numFmtId="164" fontId="30" fillId="2" borderId="0" xfId="2" applyNumberFormat="1" applyFont="1" applyFill="1" applyBorder="1" applyAlignment="1" applyProtection="1">
      <alignment horizontal="center"/>
    </xf>
    <xf numFmtId="164" fontId="30" fillId="0" borderId="0" xfId="2" applyNumberFormat="1" applyFont="1" applyFill="1" applyBorder="1" applyAlignment="1" applyProtection="1">
      <alignment horizontal="center"/>
    </xf>
    <xf numFmtId="164" fontId="30" fillId="0" borderId="2" xfId="2" applyNumberFormat="1" applyFont="1" applyBorder="1" applyAlignment="1" applyProtection="1">
      <alignment horizontal="center"/>
    </xf>
    <xf numFmtId="170" fontId="30" fillId="0" borderId="17" xfId="2" applyNumberFormat="1" applyFont="1" applyFill="1" applyBorder="1" applyAlignment="1" applyProtection="1">
      <alignment horizontal="center"/>
    </xf>
    <xf numFmtId="0" fontId="1" fillId="2" borderId="41" xfId="2" applyFont="1" applyFill="1" applyBorder="1" applyAlignment="1" applyProtection="1">
      <alignment horizontal="center"/>
    </xf>
    <xf numFmtId="0" fontId="1" fillId="0" borderId="6" xfId="2" applyFont="1" applyFill="1" applyBorder="1" applyAlignment="1" applyProtection="1">
      <alignment horizontal="center"/>
    </xf>
    <xf numFmtId="164" fontId="30" fillId="0" borderId="18" xfId="2" applyNumberFormat="1" applyFont="1" applyBorder="1" applyAlignment="1" applyProtection="1">
      <alignment horizontal="center"/>
    </xf>
    <xf numFmtId="170" fontId="30" fillId="0" borderId="19" xfId="2" applyNumberFormat="1" applyFont="1" applyFill="1" applyBorder="1" applyAlignment="1" applyProtection="1">
      <alignment horizontal="center"/>
    </xf>
    <xf numFmtId="164" fontId="30" fillId="0" borderId="18" xfId="2" applyNumberFormat="1" applyFont="1" applyFill="1" applyBorder="1" applyAlignment="1" applyProtection="1">
      <alignment horizontal="center"/>
    </xf>
    <xf numFmtId="2" fontId="30" fillId="0" borderId="19" xfId="2" applyNumberFormat="1" applyFont="1" applyFill="1" applyBorder="1" applyAlignment="1" applyProtection="1">
      <alignment horizontal="center"/>
    </xf>
    <xf numFmtId="0" fontId="5" fillId="0" borderId="0" xfId="5" applyFont="1"/>
    <xf numFmtId="0" fontId="1" fillId="0" borderId="42" xfId="2" applyFont="1" applyFill="1" applyBorder="1" applyAlignment="1" applyProtection="1">
      <alignment horizontal="center"/>
    </xf>
    <xf numFmtId="0" fontId="1" fillId="0" borderId="0" xfId="0" applyFont="1" applyFill="1" applyBorder="1" applyAlignment="1" applyProtection="1">
      <alignment horizontal="left"/>
      <protection locked="0" hidden="1"/>
    </xf>
    <xf numFmtId="0" fontId="1" fillId="0" borderId="0" xfId="0" applyFont="1" applyBorder="1" applyProtection="1">
      <protection hidden="1"/>
    </xf>
    <xf numFmtId="0" fontId="2" fillId="0" borderId="0" xfId="0" applyFont="1" applyFill="1" applyBorder="1" applyAlignment="1" applyProtection="1">
      <alignment horizontal="left"/>
      <protection locked="0" hidden="1"/>
    </xf>
    <xf numFmtId="0" fontId="1" fillId="0" borderId="0" xfId="0" applyFont="1" applyProtection="1">
      <protection hidden="1"/>
    </xf>
    <xf numFmtId="0" fontId="1" fillId="0" borderId="25" xfId="0" applyFont="1" applyFill="1" applyBorder="1" applyAlignment="1" applyProtection="1">
      <alignment horizontal="left"/>
      <protection locked="0" hidden="1"/>
    </xf>
    <xf numFmtId="0" fontId="6" fillId="0" borderId="0" xfId="0" applyFont="1" applyFill="1" applyBorder="1" applyAlignment="1" applyProtection="1">
      <alignment horizontal="center"/>
      <protection hidden="1"/>
    </xf>
    <xf numFmtId="0" fontId="8" fillId="0" borderId="25" xfId="0" applyFont="1" applyFill="1" applyBorder="1" applyAlignment="1" applyProtection="1">
      <alignment horizontal="left"/>
      <protection locked="0" hidden="1"/>
    </xf>
    <xf numFmtId="0" fontId="1" fillId="0" borderId="25" xfId="0" applyFont="1" applyFill="1" applyBorder="1" applyAlignment="1" applyProtection="1">
      <alignment horizontal="center"/>
      <protection hidden="1"/>
    </xf>
    <xf numFmtId="0" fontId="1" fillId="3" borderId="24" xfId="0" applyFont="1" applyFill="1" applyBorder="1" applyAlignment="1" applyProtection="1">
      <alignment horizontal="center"/>
      <protection locked="0" hidden="1"/>
    </xf>
    <xf numFmtId="0" fontId="1" fillId="3" borderId="25" xfId="0" applyNumberFormat="1" applyFont="1" applyFill="1" applyBorder="1" applyAlignment="1" applyProtection="1">
      <alignment horizontal="center"/>
      <protection locked="0" hidden="1"/>
    </xf>
    <xf numFmtId="0" fontId="1" fillId="3" borderId="26" xfId="0" applyNumberFormat="1" applyFont="1" applyFill="1" applyBorder="1" applyAlignment="1" applyProtection="1">
      <alignment horizontal="center"/>
      <protection locked="0" hidden="1"/>
    </xf>
    <xf numFmtId="166" fontId="1" fillId="3" borderId="24" xfId="0" applyNumberFormat="1" applyFont="1" applyFill="1" applyBorder="1" applyAlignment="1" applyProtection="1">
      <alignment horizontal="center"/>
      <protection locked="0" hidden="1"/>
    </xf>
    <xf numFmtId="0" fontId="36" fillId="0" borderId="39" xfId="0" applyFont="1" applyBorder="1" applyAlignment="1">
      <alignment horizontal="center"/>
    </xf>
    <xf numFmtId="0" fontId="5" fillId="5" borderId="17" xfId="0" applyFont="1" applyFill="1" applyBorder="1" applyAlignment="1">
      <alignment horizontal="center"/>
    </xf>
    <xf numFmtId="0" fontId="5" fillId="0" borderId="31" xfId="0" applyFont="1" applyBorder="1" applyAlignment="1">
      <alignment horizontal="center"/>
    </xf>
    <xf numFmtId="0" fontId="5" fillId="5" borderId="18" xfId="0" applyFont="1" applyFill="1" applyBorder="1" applyAlignment="1">
      <alignment horizontal="center"/>
    </xf>
    <xf numFmtId="0" fontId="5" fillId="5" borderId="19" xfId="0" applyFont="1" applyFill="1" applyBorder="1" applyAlignment="1">
      <alignment horizontal="center"/>
    </xf>
    <xf numFmtId="0" fontId="5" fillId="5" borderId="31" xfId="0" applyFont="1" applyFill="1" applyBorder="1" applyAlignment="1">
      <alignment horizontal="center"/>
    </xf>
    <xf numFmtId="0" fontId="5" fillId="0" borderId="7" xfId="0" applyFont="1" applyFill="1" applyBorder="1" applyAlignment="1">
      <alignment horizontal="center"/>
    </xf>
    <xf numFmtId="0" fontId="5" fillId="0" borderId="37" xfId="0" applyFont="1" applyFill="1" applyBorder="1" applyAlignment="1">
      <alignment horizontal="center"/>
    </xf>
    <xf numFmtId="0" fontId="9" fillId="0" borderId="0" xfId="0" applyFont="1" applyFill="1" applyAlignment="1" applyProtection="1">
      <alignment horizontal="center"/>
      <protection hidden="1"/>
    </xf>
    <xf numFmtId="0" fontId="6" fillId="0" borderId="0" xfId="0" applyFont="1" applyBorder="1" applyAlignment="1" applyProtection="1">
      <alignment horizontal="center" vertical="center"/>
      <protection hidden="1"/>
    </xf>
    <xf numFmtId="0" fontId="1" fillId="0" borderId="0" xfId="0" applyFont="1" applyFill="1" applyBorder="1" applyAlignment="1" applyProtection="1">
      <alignment horizontal="center" vertical="center"/>
      <protection locked="0" hidden="1"/>
    </xf>
    <xf numFmtId="164" fontId="2" fillId="4" borderId="25" xfId="0" applyNumberFormat="1" applyFont="1" applyFill="1" applyBorder="1" applyAlignment="1" applyProtection="1">
      <alignment horizontal="center"/>
      <protection hidden="1"/>
    </xf>
    <xf numFmtId="0" fontId="8" fillId="0" borderId="0" xfId="0" applyFont="1" applyFill="1" applyAlignment="1" applyProtection="1">
      <alignment horizontal="left"/>
      <protection hidden="1"/>
    </xf>
    <xf numFmtId="0" fontId="8" fillId="0" borderId="0" xfId="0" applyFont="1" applyAlignment="1" applyProtection="1">
      <alignment horizontal="center"/>
      <protection hidden="1"/>
    </xf>
    <xf numFmtId="0" fontId="8" fillId="0" borderId="0" xfId="0" applyFont="1" applyBorder="1" applyAlignment="1" applyProtection="1">
      <alignment horizontal="left"/>
      <protection hidden="1"/>
    </xf>
    <xf numFmtId="0" fontId="1" fillId="0" borderId="24" xfId="0" applyFont="1" applyFill="1" applyBorder="1" applyAlignment="1" applyProtection="1">
      <alignment horizontal="center"/>
      <protection locked="0" hidden="1"/>
    </xf>
    <xf numFmtId="169" fontId="22" fillId="0" borderId="26" xfId="1" applyNumberFormat="1" applyFont="1" applyFill="1" applyBorder="1" applyAlignment="1" applyProtection="1">
      <alignment horizontal="right"/>
      <protection hidden="1"/>
    </xf>
    <xf numFmtId="0" fontId="1" fillId="0" borderId="0" xfId="0" applyFont="1" applyBorder="1" applyAlignment="1" applyProtection="1">
      <alignment horizontal="left"/>
      <protection hidden="1"/>
    </xf>
    <xf numFmtId="0" fontId="16" fillId="0" borderId="0" xfId="0" applyFont="1"/>
    <xf numFmtId="0" fontId="9" fillId="0" borderId="0" xfId="0" applyFont="1" applyBorder="1" applyAlignment="1" applyProtection="1">
      <alignment horizontal="center"/>
      <protection hidden="1"/>
    </xf>
    <xf numFmtId="0" fontId="1" fillId="0" borderId="0" xfId="0" applyFont="1" applyBorder="1" applyAlignment="1" applyProtection="1">
      <alignment horizontal="center" vertical="center"/>
      <protection hidden="1"/>
    </xf>
    <xf numFmtId="0" fontId="2" fillId="0" borderId="0" xfId="0" applyFont="1" applyBorder="1" applyAlignment="1" applyProtection="1">
      <alignment horizontal="center"/>
      <protection hidden="1"/>
    </xf>
    <xf numFmtId="0" fontId="1" fillId="0" borderId="0" xfId="0" applyFont="1" applyAlignment="1" applyProtection="1">
      <alignment horizontal="center" vertical="center"/>
      <protection hidden="1"/>
    </xf>
    <xf numFmtId="167" fontId="16" fillId="0" borderId="0" xfId="0" applyNumberFormat="1" applyFont="1" applyBorder="1" applyAlignment="1" applyProtection="1">
      <alignment horizontal="left"/>
      <protection hidden="1"/>
    </xf>
    <xf numFmtId="167" fontId="16" fillId="0" borderId="0" xfId="0" applyNumberFormat="1" applyFont="1" applyBorder="1" applyAlignment="1" applyProtection="1">
      <alignment horizontal="centerContinuous"/>
      <protection hidden="1"/>
    </xf>
    <xf numFmtId="0" fontId="5" fillId="0" borderId="0" xfId="0" applyFont="1" applyFill="1" applyBorder="1" applyAlignment="1">
      <alignment horizontal="center"/>
    </xf>
    <xf numFmtId="2" fontId="9" fillId="4" borderId="22" xfId="0" quotePrefix="1" applyNumberFormat="1" applyFont="1" applyFill="1" applyBorder="1" applyAlignment="1" applyProtection="1">
      <alignment horizontal="center"/>
      <protection hidden="1"/>
    </xf>
    <xf numFmtId="0" fontId="0" fillId="0" borderId="0" xfId="0"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0" fontId="17" fillId="2" borderId="32" xfId="0" applyFont="1" applyFill="1" applyBorder="1" applyAlignment="1" applyProtection="1">
      <alignment vertical="center"/>
      <protection hidden="1"/>
    </xf>
    <xf numFmtId="0" fontId="17" fillId="2" borderId="32" xfId="0" applyFont="1" applyFill="1" applyBorder="1" applyAlignment="1" applyProtection="1">
      <alignment horizontal="center" vertical="center"/>
      <protection hidden="1"/>
    </xf>
    <xf numFmtId="0" fontId="17" fillId="2" borderId="33" xfId="0" applyFont="1" applyFill="1" applyBorder="1" applyAlignment="1" applyProtection="1">
      <alignment horizontal="left" vertical="center"/>
      <protection hidden="1"/>
    </xf>
    <xf numFmtId="0" fontId="6" fillId="3" borderId="24" xfId="0" applyFont="1" applyFill="1" applyBorder="1" applyAlignment="1" applyProtection="1">
      <alignment horizontal="left"/>
      <protection locked="0" hidden="1"/>
    </xf>
    <xf numFmtId="0" fontId="6" fillId="0" borderId="25" xfId="0" applyFont="1" applyFill="1" applyBorder="1" applyAlignment="1" applyProtection="1">
      <alignment horizontal="left"/>
      <protection locked="0" hidden="1"/>
    </xf>
    <xf numFmtId="0" fontId="2" fillId="0" borderId="25" xfId="0" applyFont="1" applyFill="1" applyBorder="1" applyAlignment="1" applyProtection="1">
      <alignment horizontal="left"/>
      <protection locked="0" hidden="1"/>
    </xf>
    <xf numFmtId="0" fontId="2" fillId="0" borderId="24" xfId="0" applyFont="1" applyFill="1" applyBorder="1" applyAlignment="1" applyProtection="1">
      <alignment horizontal="left"/>
      <protection locked="0" hidden="1"/>
    </xf>
    <xf numFmtId="0" fontId="45" fillId="0" borderId="0" xfId="0" applyFont="1" applyProtection="1">
      <protection hidden="1"/>
    </xf>
    <xf numFmtId="171" fontId="46" fillId="4" borderId="25" xfId="1" quotePrefix="1" applyNumberFormat="1" applyFont="1" applyFill="1" applyBorder="1" applyProtection="1">
      <protection hidden="1"/>
    </xf>
    <xf numFmtId="171" fontId="46" fillId="4" borderId="27" xfId="1" applyNumberFormat="1" applyFont="1" applyFill="1" applyBorder="1" applyProtection="1">
      <protection hidden="1"/>
    </xf>
    <xf numFmtId="0" fontId="46" fillId="0" borderId="0" xfId="0" applyFont="1" applyProtection="1">
      <protection hidden="1"/>
    </xf>
    <xf numFmtId="0" fontId="46" fillId="0" borderId="0" xfId="0" applyFont="1" applyBorder="1" applyAlignment="1" applyProtection="1">
      <alignment horizontal="left"/>
      <protection hidden="1"/>
    </xf>
    <xf numFmtId="169" fontId="46" fillId="0" borderId="26" xfId="1" applyNumberFormat="1" applyFont="1" applyFill="1" applyBorder="1" applyAlignment="1" applyProtection="1">
      <alignment horizontal="left"/>
      <protection hidden="1"/>
    </xf>
    <xf numFmtId="0" fontId="26" fillId="0" borderId="8" xfId="0" applyFont="1" applyBorder="1" applyAlignment="1">
      <alignment horizontal="center" vertical="center"/>
    </xf>
    <xf numFmtId="0" fontId="28" fillId="0" borderId="0" xfId="0" applyFont="1" applyFill="1" applyBorder="1" applyAlignment="1">
      <alignment horizontal="center" vertical="center" wrapText="1" readingOrder="1"/>
    </xf>
    <xf numFmtId="0" fontId="0" fillId="0" borderId="0" xfId="0" applyBorder="1" applyAlignment="1">
      <alignment horizontal="left" vertical="top" wrapText="1"/>
    </xf>
    <xf numFmtId="0" fontId="0" fillId="0" borderId="11" xfId="0" applyBorder="1" applyAlignment="1">
      <alignment horizontal="left" vertical="top" wrapText="1"/>
    </xf>
    <xf numFmtId="0" fontId="28" fillId="0" borderId="0" xfId="5" applyFont="1" applyFill="1" applyBorder="1" applyAlignment="1">
      <alignment horizontal="center" vertical="center" wrapText="1" readingOrder="1"/>
    </xf>
    <xf numFmtId="0" fontId="26" fillId="0" borderId="8" xfId="0" applyFont="1" applyBorder="1" applyAlignment="1">
      <alignment horizontal="center" vertical="center"/>
    </xf>
    <xf numFmtId="0" fontId="28" fillId="0" borderId="0" xfId="0" applyFont="1" applyFill="1" applyBorder="1" applyAlignment="1">
      <alignment horizontal="center" vertical="center" wrapText="1" readingOrder="1"/>
    </xf>
    <xf numFmtId="0" fontId="26" fillId="0" borderId="0" xfId="0" applyFont="1" applyBorder="1" applyAlignment="1">
      <alignment horizontal="center" vertical="center"/>
    </xf>
    <xf numFmtId="0" fontId="26" fillId="0" borderId="0" xfId="0" applyFont="1" applyBorder="1" applyAlignment="1">
      <alignment horizontal="center"/>
    </xf>
    <xf numFmtId="0" fontId="0" fillId="0" borderId="0" xfId="0" applyBorder="1" applyAlignment="1">
      <alignment horizontal="left" vertical="top" wrapText="1"/>
    </xf>
    <xf numFmtId="0" fontId="0" fillId="0" borderId="11" xfId="0" applyBorder="1" applyAlignment="1">
      <alignment horizontal="left" vertical="top" wrapText="1"/>
    </xf>
    <xf numFmtId="0" fontId="2" fillId="0" borderId="0" xfId="0" applyFont="1" applyBorder="1" applyAlignment="1">
      <alignment horizontal="left" vertical="top" wrapText="1"/>
    </xf>
    <xf numFmtId="0" fontId="1" fillId="6" borderId="15" xfId="0" applyFont="1" applyFill="1" applyBorder="1" applyAlignment="1">
      <alignment horizontal="center" vertical="center"/>
    </xf>
    <xf numFmtId="0" fontId="1" fillId="6" borderId="20" xfId="0" applyFont="1" applyFill="1" applyBorder="1" applyAlignment="1">
      <alignment horizontal="center" vertical="center"/>
    </xf>
    <xf numFmtId="0" fontId="1" fillId="6" borderId="21" xfId="0" applyFont="1" applyFill="1" applyBorder="1" applyAlignment="1">
      <alignment horizontal="center" vertical="center"/>
    </xf>
    <xf numFmtId="0" fontId="9" fillId="4" borderId="15" xfId="0" applyFont="1" applyFill="1" applyBorder="1" applyAlignment="1" applyProtection="1">
      <alignment horizontal="center" vertical="center"/>
      <protection hidden="1"/>
    </xf>
    <xf numFmtId="0" fontId="9" fillId="4" borderId="20" xfId="0" applyFont="1" applyFill="1" applyBorder="1" applyAlignment="1" applyProtection="1">
      <alignment horizontal="center" vertical="center"/>
      <protection hidden="1"/>
    </xf>
    <xf numFmtId="0" fontId="9" fillId="4" borderId="21" xfId="0" applyFont="1" applyFill="1" applyBorder="1" applyAlignment="1" applyProtection="1">
      <alignment horizontal="center" vertical="center"/>
      <protection hidden="1"/>
    </xf>
    <xf numFmtId="0" fontId="1" fillId="3" borderId="24" xfId="0" applyFont="1" applyFill="1" applyBorder="1" applyAlignment="1" applyProtection="1">
      <alignment horizontal="center"/>
      <protection locked="0" hidden="1"/>
    </xf>
    <xf numFmtId="0" fontId="1" fillId="3" borderId="26" xfId="0" applyFont="1" applyFill="1" applyBorder="1" applyAlignment="1" applyProtection="1">
      <alignment horizontal="center"/>
      <protection locked="0" hidden="1"/>
    </xf>
    <xf numFmtId="0" fontId="2" fillId="0" borderId="0" xfId="0" applyFont="1" applyFill="1" applyBorder="1" applyAlignment="1" applyProtection="1">
      <alignment horizontal="center"/>
      <protection locked="0" hidden="1"/>
    </xf>
    <xf numFmtId="165" fontId="16" fillId="0" borderId="0" xfId="0" applyNumberFormat="1" applyFont="1" applyAlignment="1">
      <alignment horizontal="center"/>
    </xf>
    <xf numFmtId="0" fontId="1" fillId="3" borderId="25" xfId="0" applyFont="1" applyFill="1" applyBorder="1" applyAlignment="1" applyProtection="1">
      <alignment horizontal="left"/>
      <protection locked="0" hidden="1"/>
    </xf>
    <xf numFmtId="0" fontId="1" fillId="3" borderId="24" xfId="0" applyFont="1" applyFill="1" applyBorder="1" applyAlignment="1" applyProtection="1">
      <alignment horizontal="left"/>
      <protection locked="0" hidden="1"/>
    </xf>
    <xf numFmtId="0" fontId="9" fillId="4" borderId="0" xfId="0" applyFont="1" applyFill="1" applyAlignment="1" applyProtection="1">
      <alignment horizontal="center"/>
      <protection hidden="1"/>
    </xf>
    <xf numFmtId="0" fontId="1" fillId="3" borderId="25" xfId="0" applyFont="1" applyFill="1" applyBorder="1" applyAlignment="1" applyProtection="1">
      <alignment horizontal="center"/>
      <protection locked="0" hidden="1"/>
    </xf>
    <xf numFmtId="0" fontId="1" fillId="8" borderId="38" xfId="2" applyFont="1" applyFill="1" applyBorder="1" applyAlignment="1" applyProtection="1">
      <alignment horizontal="center"/>
    </xf>
    <xf numFmtId="0" fontId="1" fillId="8" borderId="3" xfId="2" applyFont="1" applyFill="1" applyBorder="1" applyAlignment="1" applyProtection="1">
      <alignment horizontal="center"/>
    </xf>
    <xf numFmtId="0" fontId="1" fillId="8" borderId="2" xfId="2" applyFont="1" applyFill="1" applyBorder="1" applyAlignment="1" applyProtection="1">
      <alignment horizontal="center"/>
    </xf>
    <xf numFmtId="0" fontId="1" fillId="8" borderId="17" xfId="2" applyFont="1" applyFill="1" applyBorder="1" applyAlignment="1" applyProtection="1">
      <alignment horizontal="center"/>
    </xf>
    <xf numFmtId="0" fontId="26" fillId="0" borderId="8" xfId="5" applyFont="1" applyBorder="1" applyAlignment="1">
      <alignment horizontal="center" vertical="center"/>
    </xf>
    <xf numFmtId="0" fontId="28" fillId="0" borderId="0" xfId="5" applyFont="1" applyFill="1" applyBorder="1" applyAlignment="1">
      <alignment horizontal="center" vertical="center" wrapText="1" readingOrder="1"/>
    </xf>
    <xf numFmtId="0" fontId="29" fillId="0" borderId="20" xfId="5" applyFont="1" applyBorder="1" applyAlignment="1">
      <alignment horizontal="center"/>
    </xf>
    <xf numFmtId="0" fontId="38" fillId="0" borderId="8" xfId="5" applyFont="1" applyBorder="1" applyAlignment="1">
      <alignment horizontal="center"/>
    </xf>
    <xf numFmtId="0" fontId="38" fillId="0" borderId="40" xfId="5" applyFont="1" applyBorder="1" applyAlignment="1">
      <alignment horizontal="center"/>
    </xf>
    <xf numFmtId="0" fontId="38" fillId="0" borderId="40" xfId="0" applyFont="1" applyBorder="1" applyAlignment="1">
      <alignment horizontal="center"/>
    </xf>
    <xf numFmtId="0" fontId="12" fillId="7" borderId="0" xfId="0" applyFont="1" applyFill="1" applyBorder="1" applyAlignment="1">
      <alignment horizontal="center"/>
    </xf>
    <xf numFmtId="0" fontId="33" fillId="8" borderId="38" xfId="2" applyFont="1" applyFill="1" applyBorder="1" applyAlignment="1" applyProtection="1">
      <alignment horizontal="center"/>
    </xf>
    <xf numFmtId="0" fontId="33" fillId="8" borderId="3" xfId="2" applyFont="1" applyFill="1" applyBorder="1" applyAlignment="1" applyProtection="1">
      <alignment horizontal="center"/>
    </xf>
    <xf numFmtId="0" fontId="31" fillId="8" borderId="19" xfId="0" applyFont="1" applyFill="1" applyBorder="1" applyAlignment="1">
      <alignment horizontal="center"/>
    </xf>
    <xf numFmtId="0" fontId="48" fillId="8" borderId="44" xfId="2" applyFont="1" applyFill="1" applyBorder="1" applyAlignment="1" applyProtection="1">
      <alignment horizontal="center"/>
    </xf>
    <xf numFmtId="0" fontId="26" fillId="2" borderId="45" xfId="2" applyFont="1" applyFill="1" applyBorder="1" applyAlignment="1" applyProtection="1">
      <alignment horizontal="center"/>
    </xf>
    <xf numFmtId="0" fontId="26" fillId="2" borderId="0" xfId="2" applyFont="1" applyFill="1" applyBorder="1" applyAlignment="1" applyProtection="1">
      <alignment horizontal="center"/>
    </xf>
    <xf numFmtId="0" fontId="26" fillId="0" borderId="45" xfId="2" applyFont="1" applyFill="1" applyBorder="1" applyAlignment="1" applyProtection="1">
      <alignment horizontal="center"/>
    </xf>
    <xf numFmtId="0" fontId="26" fillId="0" borderId="0" xfId="2" applyFont="1" applyFill="1" applyBorder="1" applyAlignment="1" applyProtection="1">
      <alignment horizontal="center"/>
    </xf>
    <xf numFmtId="0" fontId="48" fillId="8" borderId="46" xfId="2" applyFont="1" applyFill="1" applyBorder="1" applyAlignment="1" applyProtection="1">
      <alignment horizontal="center"/>
    </xf>
    <xf numFmtId="0" fontId="48" fillId="8" borderId="47" xfId="2" applyFont="1" applyFill="1" applyBorder="1" applyAlignment="1" applyProtection="1">
      <alignment horizontal="center"/>
    </xf>
    <xf numFmtId="0" fontId="26" fillId="0" borderId="16" xfId="2" applyFont="1" applyBorder="1" applyAlignment="1" applyProtection="1">
      <alignment horizontal="center"/>
    </xf>
    <xf numFmtId="0" fontId="26" fillId="0" borderId="48" xfId="2" applyFont="1" applyBorder="1" applyAlignment="1" applyProtection="1">
      <alignment horizontal="center"/>
    </xf>
    <xf numFmtId="0" fontId="26" fillId="0" borderId="39" xfId="2" applyFont="1" applyBorder="1" applyAlignment="1" applyProtection="1">
      <alignment horizontal="center"/>
    </xf>
    <xf numFmtId="0" fontId="26" fillId="2" borderId="49" xfId="2" applyFont="1" applyFill="1" applyBorder="1" applyAlignment="1" applyProtection="1">
      <alignment horizontal="center"/>
    </xf>
    <xf numFmtId="0" fontId="26" fillId="0" borderId="49" xfId="2" applyFont="1" applyFill="1" applyBorder="1" applyAlignment="1" applyProtection="1">
      <alignment horizontal="center"/>
    </xf>
    <xf numFmtId="0" fontId="50" fillId="8" borderId="44" xfId="2" applyFont="1" applyFill="1" applyBorder="1" applyAlignment="1" applyProtection="1">
      <alignment horizontal="center"/>
    </xf>
    <xf numFmtId="2" fontId="51" fillId="0" borderId="45" xfId="2" applyNumberFormat="1" applyFont="1" applyBorder="1" applyAlignment="1" applyProtection="1">
      <alignment horizontal="center"/>
    </xf>
    <xf numFmtId="2" fontId="51" fillId="0" borderId="0" xfId="2" applyNumberFormat="1" applyFont="1" applyBorder="1" applyAlignment="1" applyProtection="1">
      <alignment horizontal="center"/>
    </xf>
    <xf numFmtId="2" fontId="51" fillId="5" borderId="45" xfId="2" applyNumberFormat="1" applyFont="1" applyFill="1" applyBorder="1" applyAlignment="1" applyProtection="1">
      <alignment horizontal="center"/>
    </xf>
    <xf numFmtId="2" fontId="51" fillId="5" borderId="0" xfId="2" applyNumberFormat="1" applyFont="1" applyFill="1" applyBorder="1" applyAlignment="1" applyProtection="1">
      <alignment horizontal="center"/>
    </xf>
    <xf numFmtId="2" fontId="51" fillId="0" borderId="45" xfId="2" applyNumberFormat="1" applyFont="1" applyFill="1" applyBorder="1" applyAlignment="1" applyProtection="1">
      <alignment horizontal="center"/>
    </xf>
    <xf numFmtId="2" fontId="51" fillId="0" borderId="0" xfId="2" applyNumberFormat="1" applyFont="1" applyFill="1" applyBorder="1" applyAlignment="1" applyProtection="1">
      <alignment horizontal="center"/>
    </xf>
    <xf numFmtId="2" fontId="51" fillId="0" borderId="49" xfId="2" applyNumberFormat="1" applyFont="1" applyBorder="1" applyAlignment="1" applyProtection="1">
      <alignment horizontal="center"/>
    </xf>
    <xf numFmtId="2" fontId="51" fillId="5" borderId="49" xfId="2" applyNumberFormat="1" applyFont="1" applyFill="1" applyBorder="1" applyAlignment="1" applyProtection="1">
      <alignment horizontal="center"/>
    </xf>
    <xf numFmtId="0" fontId="50" fillId="8" borderId="46" xfId="2" applyFont="1" applyFill="1" applyBorder="1" applyAlignment="1" applyProtection="1">
      <alignment horizontal="center"/>
    </xf>
    <xf numFmtId="0" fontId="50" fillId="8" borderId="47" xfId="2" applyFont="1" applyFill="1" applyBorder="1" applyAlignment="1" applyProtection="1">
      <alignment horizontal="center"/>
    </xf>
    <xf numFmtId="0" fontId="26" fillId="5" borderId="50" xfId="2" applyFont="1" applyFill="1" applyBorder="1" applyAlignment="1" applyProtection="1">
      <alignment horizontal="center"/>
    </xf>
    <xf numFmtId="0" fontId="26" fillId="5" borderId="51" xfId="2" applyFont="1" applyFill="1" applyBorder="1" applyAlignment="1" applyProtection="1">
      <alignment horizontal="center"/>
    </xf>
    <xf numFmtId="0" fontId="26" fillId="5" borderId="52" xfId="2" applyFont="1" applyFill="1" applyBorder="1" applyAlignment="1" applyProtection="1">
      <alignment horizontal="center"/>
    </xf>
    <xf numFmtId="2" fontId="51" fillId="5" borderId="50" xfId="2" applyNumberFormat="1" applyFont="1" applyFill="1" applyBorder="1" applyAlignment="1" applyProtection="1">
      <alignment horizontal="center"/>
    </xf>
    <xf numFmtId="2" fontId="51" fillId="5" borderId="51" xfId="2" applyNumberFormat="1" applyFont="1" applyFill="1" applyBorder="1" applyAlignment="1" applyProtection="1">
      <alignment horizontal="center"/>
    </xf>
    <xf numFmtId="2" fontId="51" fillId="5" borderId="52" xfId="2" applyNumberFormat="1" applyFont="1" applyFill="1" applyBorder="1" applyAlignment="1" applyProtection="1">
      <alignment horizontal="center"/>
    </xf>
    <xf numFmtId="2" fontId="51" fillId="0" borderId="49" xfId="2" applyNumberFormat="1" applyFont="1" applyFill="1" applyBorder="1" applyAlignment="1" applyProtection="1">
      <alignment horizontal="center"/>
    </xf>
  </cellXfs>
  <cellStyles count="6">
    <cellStyle name="Besuchter Hyperlink" xfId="4" builtinId="9" hidden="1"/>
    <cellStyle name="Komma" xfId="1" builtinId="3"/>
    <cellStyle name="Link" xfId="3" builtinId="8" hidden="1"/>
    <cellStyle name="Standard" xfId="0" builtinId="0"/>
    <cellStyle name="Standard 2" xfId="5" xr:uid="{AE4DB204-C6B9-44F1-A39C-37EC90B5EA31}"/>
    <cellStyle name="Standard_PEHD" xfId="2" xr:uid="{00000000-0005-0000-0000-000005000000}"/>
  </cellStyles>
  <dxfs count="11">
    <dxf>
      <font>
        <b/>
        <i val="0"/>
        <condense val="0"/>
        <extend val="0"/>
        <color indexed="8"/>
      </font>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8"/>
      </font>
      <fill>
        <patternFill>
          <bgColor indexed="10"/>
        </patternFill>
      </fill>
    </dxf>
    <dxf>
      <font>
        <b/>
        <i val="0"/>
        <condense val="0"/>
        <extend val="0"/>
        <color indexed="8"/>
      </font>
      <fill>
        <patternFill>
          <bgColor indexed="10"/>
        </patternFill>
      </fill>
    </dxf>
    <dxf>
      <font>
        <b/>
        <i val="0"/>
        <condense val="0"/>
        <extend val="0"/>
        <color indexed="8"/>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181769</xdr:colOff>
      <xdr:row>0</xdr:row>
      <xdr:rowOff>38100</xdr:rowOff>
    </xdr:from>
    <xdr:to>
      <xdr:col>7</xdr:col>
      <xdr:colOff>64294</xdr:colOff>
      <xdr:row>4</xdr:row>
      <xdr:rowOff>22225</xdr:rowOff>
    </xdr:to>
    <xdr:pic>
      <xdr:nvPicPr>
        <xdr:cNvPr id="4" name="Picture 3" descr="VKR_BB_oben_grau_fürA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9038" r="50262"/>
        <a:stretch>
          <a:fillRect/>
        </a:stretch>
      </xdr:blipFill>
      <xdr:spPr bwMode="auto">
        <a:xfrm>
          <a:off x="2436019" y="38100"/>
          <a:ext cx="485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330994</xdr:rowOff>
    </xdr:from>
    <xdr:to>
      <xdr:col>5</xdr:col>
      <xdr:colOff>124619</xdr:colOff>
      <xdr:row>3</xdr:row>
      <xdr:rowOff>35718</xdr:rowOff>
    </xdr:to>
    <xdr:pic>
      <xdr:nvPicPr>
        <xdr:cNvPr id="5" name="Picture 2" descr="VKR_BB_oben_grau_fürA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161" t="37730" r="67383" b="11920"/>
        <a:stretch>
          <a:fillRect/>
        </a:stretch>
      </xdr:blipFill>
      <xdr:spPr bwMode="auto">
        <a:xfrm>
          <a:off x="1190625" y="330994"/>
          <a:ext cx="1188244" cy="500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16934</xdr:colOff>
      <xdr:row>0</xdr:row>
      <xdr:rowOff>12700</xdr:rowOff>
    </xdr:from>
    <xdr:to>
      <xdr:col>26</xdr:col>
      <xdr:colOff>35500</xdr:colOff>
      <xdr:row>5</xdr:row>
      <xdr:rowOff>12294</xdr:rowOff>
    </xdr:to>
    <xdr:pic>
      <xdr:nvPicPr>
        <xdr:cNvPr id="7" name="Grafik 6">
          <a:extLst>
            <a:ext uri="{FF2B5EF4-FFF2-40B4-BE49-F238E27FC236}">
              <a16:creationId xmlns:a16="http://schemas.microsoft.com/office/drawing/2014/main" id="{8C667275-265C-4262-944B-542BFF292B52}"/>
            </a:ext>
          </a:extLst>
        </xdr:cNvPr>
        <xdr:cNvPicPr/>
      </xdr:nvPicPr>
      <xdr:blipFill>
        <a:blip xmlns:r="http://schemas.openxmlformats.org/officeDocument/2006/relationships" r:embed="rId3"/>
        <a:stretch>
          <a:fillRect/>
        </a:stretch>
      </xdr:blipFill>
      <xdr:spPr>
        <a:xfrm>
          <a:off x="6756401" y="12700"/>
          <a:ext cx="992232" cy="11425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157957</xdr:colOff>
      <xdr:row>0</xdr:row>
      <xdr:rowOff>38100</xdr:rowOff>
    </xdr:from>
    <xdr:to>
      <xdr:col>7</xdr:col>
      <xdr:colOff>40482</xdr:colOff>
      <xdr:row>4</xdr:row>
      <xdr:rowOff>22225</xdr:rowOff>
    </xdr:to>
    <xdr:pic>
      <xdr:nvPicPr>
        <xdr:cNvPr id="10" name="Picture 3" descr="VKR_BB_oben_grau_fürA4">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9038" r="50262"/>
        <a:stretch>
          <a:fillRect/>
        </a:stretch>
      </xdr:blipFill>
      <xdr:spPr bwMode="auto">
        <a:xfrm>
          <a:off x="2412207" y="38100"/>
          <a:ext cx="485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330994</xdr:rowOff>
    </xdr:from>
    <xdr:to>
      <xdr:col>5</xdr:col>
      <xdr:colOff>124619</xdr:colOff>
      <xdr:row>3</xdr:row>
      <xdr:rowOff>35718</xdr:rowOff>
    </xdr:to>
    <xdr:pic>
      <xdr:nvPicPr>
        <xdr:cNvPr id="6" name="Picture 2" descr="VKR_BB_oben_grau_fürA4">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161" t="37730" r="67383" b="11920"/>
        <a:stretch>
          <a:fillRect/>
        </a:stretch>
      </xdr:blipFill>
      <xdr:spPr bwMode="auto">
        <a:xfrm>
          <a:off x="1190625" y="226219"/>
          <a:ext cx="1181894" cy="495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189618</xdr:colOff>
      <xdr:row>5</xdr:row>
      <xdr:rowOff>17639</xdr:rowOff>
    </xdr:from>
    <xdr:to>
      <xdr:col>26</xdr:col>
      <xdr:colOff>241215</xdr:colOff>
      <xdr:row>6</xdr:row>
      <xdr:rowOff>36353</xdr:rowOff>
    </xdr:to>
    <xdr:sp macro="" textlink="">
      <xdr:nvSpPr>
        <xdr:cNvPr id="9" name="Text Box 47">
          <a:extLst>
            <a:ext uri="{FF2B5EF4-FFF2-40B4-BE49-F238E27FC236}">
              <a16:creationId xmlns:a16="http://schemas.microsoft.com/office/drawing/2014/main" id="{DC8BBA2F-ADE2-4E72-8631-80DDCCA74F0F}"/>
            </a:ext>
          </a:extLst>
        </xdr:cNvPr>
        <xdr:cNvSpPr txBox="1">
          <a:spLocks noChangeArrowheads="1"/>
        </xdr:cNvSpPr>
      </xdr:nvSpPr>
      <xdr:spPr bwMode="auto">
        <a:xfrm>
          <a:off x="2910417" y="1164167"/>
          <a:ext cx="5021353" cy="248019"/>
        </a:xfrm>
        <a:prstGeom prst="rect">
          <a:avLst/>
        </a:prstGeom>
        <a:noFill/>
        <a:ln w="9525">
          <a:solidFill>
            <a:srgbClr val="000000"/>
          </a:solidFill>
          <a:miter lim="800000"/>
          <a:headEnd/>
          <a:tailEnd/>
        </a:ln>
        <a:effectLst/>
      </xdr:spPr>
      <xdr:txBody>
        <a:bodyPr vertOverflow="clip" wrap="square" lIns="18000" tIns="18000" rIns="18000" bIns="18000" anchor="ctr" upright="1"/>
        <a:lstStyle/>
        <a:p>
          <a:pPr algn="ctr" rtl="0">
            <a:defRPr sz="1000"/>
          </a:pPr>
          <a:r>
            <a:rPr lang="de-CH" sz="1000" b="0" i="1" strike="noStrike">
              <a:solidFill>
                <a:srgbClr val="000000"/>
              </a:solidFill>
              <a:latin typeface="Arial"/>
              <a:cs typeface="Arial"/>
            </a:rPr>
            <a:t>Weitere Details sind der EN 1610 und der SIA 190 zu entnehmen</a:t>
          </a:r>
        </a:p>
      </xdr:txBody>
    </xdr:sp>
    <xdr:clientData/>
  </xdr:twoCellAnchor>
  <xdr:twoCellAnchor editAs="oneCell">
    <xdr:from>
      <xdr:col>20</xdr:col>
      <xdr:colOff>79375</xdr:colOff>
      <xdr:row>0</xdr:row>
      <xdr:rowOff>0</xdr:rowOff>
    </xdr:from>
    <xdr:to>
      <xdr:col>26</xdr:col>
      <xdr:colOff>22094</xdr:colOff>
      <xdr:row>4</xdr:row>
      <xdr:rowOff>225372</xdr:rowOff>
    </xdr:to>
    <xdr:pic>
      <xdr:nvPicPr>
        <xdr:cNvPr id="11" name="Grafik 10">
          <a:extLst>
            <a:ext uri="{FF2B5EF4-FFF2-40B4-BE49-F238E27FC236}">
              <a16:creationId xmlns:a16="http://schemas.microsoft.com/office/drawing/2014/main" id="{FFD47203-1833-409A-94AC-A8B9259A0166}"/>
            </a:ext>
          </a:extLst>
        </xdr:cNvPr>
        <xdr:cNvPicPr/>
      </xdr:nvPicPr>
      <xdr:blipFill>
        <a:blip xmlns:r="http://schemas.openxmlformats.org/officeDocument/2006/relationships" r:embed="rId3"/>
        <a:stretch>
          <a:fillRect/>
        </a:stretch>
      </xdr:blipFill>
      <xdr:spPr>
        <a:xfrm>
          <a:off x="6720417" y="0"/>
          <a:ext cx="992232" cy="11425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491751</xdr:colOff>
      <xdr:row>5</xdr:row>
      <xdr:rowOff>162492</xdr:rowOff>
    </xdr:from>
    <xdr:to>
      <xdr:col>23</xdr:col>
      <xdr:colOff>1</xdr:colOff>
      <xdr:row>6</xdr:row>
      <xdr:rowOff>182563</xdr:rowOff>
    </xdr:to>
    <xdr:sp macro="" textlink="">
      <xdr:nvSpPr>
        <xdr:cNvPr id="17" name="Text Box 47">
          <a:extLst>
            <a:ext uri="{FF2B5EF4-FFF2-40B4-BE49-F238E27FC236}">
              <a16:creationId xmlns:a16="http://schemas.microsoft.com/office/drawing/2014/main" id="{00000000-0008-0000-0200-000011000000}"/>
            </a:ext>
          </a:extLst>
        </xdr:cNvPr>
        <xdr:cNvSpPr txBox="1">
          <a:spLocks noChangeArrowheads="1"/>
        </xdr:cNvSpPr>
      </xdr:nvSpPr>
      <xdr:spPr bwMode="auto">
        <a:xfrm>
          <a:off x="4113603" y="1295657"/>
          <a:ext cx="3946835" cy="246704"/>
        </a:xfrm>
        <a:prstGeom prst="rect">
          <a:avLst/>
        </a:prstGeom>
        <a:noFill/>
        <a:ln w="9525">
          <a:solidFill>
            <a:srgbClr val="000000"/>
          </a:solidFill>
          <a:miter lim="800000"/>
          <a:headEnd/>
          <a:tailEnd/>
        </a:ln>
        <a:effectLst/>
      </xdr:spPr>
      <xdr:txBody>
        <a:bodyPr vertOverflow="clip" wrap="square" lIns="18000" tIns="18000" rIns="18000" bIns="18000" anchor="ctr" upright="1"/>
        <a:lstStyle/>
        <a:p>
          <a:pPr algn="ctr" rtl="0">
            <a:defRPr sz="1000"/>
          </a:pPr>
          <a:r>
            <a:rPr lang="de-CH" sz="1000" b="0" i="1" strike="noStrike">
              <a:solidFill>
                <a:srgbClr val="000000"/>
              </a:solidFill>
              <a:latin typeface="Arial"/>
              <a:cs typeface="Arial"/>
            </a:rPr>
            <a:t>Weitere Details sind der EN 1610 und der SIA 190 zu entnehmen</a:t>
          </a:r>
        </a:p>
      </xdr:txBody>
    </xdr:sp>
    <xdr:clientData/>
  </xdr:twoCellAnchor>
  <xdr:twoCellAnchor editAs="oneCell">
    <xdr:from>
      <xdr:col>5</xdr:col>
      <xdr:colOff>157957</xdr:colOff>
      <xdr:row>0</xdr:row>
      <xdr:rowOff>38100</xdr:rowOff>
    </xdr:from>
    <xdr:to>
      <xdr:col>6</xdr:col>
      <xdr:colOff>364332</xdr:colOff>
      <xdr:row>4</xdr:row>
      <xdr:rowOff>22225</xdr:rowOff>
    </xdr:to>
    <xdr:pic>
      <xdr:nvPicPr>
        <xdr:cNvPr id="22" name="Picture 3" descr="VKR_BB_oben_grau_fürA4">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9038" r="50262"/>
        <a:stretch>
          <a:fillRect/>
        </a:stretch>
      </xdr:blipFill>
      <xdr:spPr bwMode="auto">
        <a:xfrm>
          <a:off x="2405857" y="38100"/>
          <a:ext cx="482600" cy="89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330994</xdr:rowOff>
    </xdr:from>
    <xdr:to>
      <xdr:col>5</xdr:col>
      <xdr:colOff>74551</xdr:colOff>
      <xdr:row>3</xdr:row>
      <xdr:rowOff>35718</xdr:rowOff>
    </xdr:to>
    <xdr:pic>
      <xdr:nvPicPr>
        <xdr:cNvPr id="26" name="Picture 2" descr="VKR_BB_oben_grau_fürA4">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161" t="37730" r="67383" b="11920"/>
        <a:stretch>
          <a:fillRect/>
        </a:stretch>
      </xdr:blipFill>
      <xdr:spPr bwMode="auto">
        <a:xfrm>
          <a:off x="1190625" y="226219"/>
          <a:ext cx="1181894" cy="495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32563</xdr:colOff>
      <xdr:row>0</xdr:row>
      <xdr:rowOff>0</xdr:rowOff>
    </xdr:from>
    <xdr:to>
      <xdr:col>21</xdr:col>
      <xdr:colOff>122770</xdr:colOff>
      <xdr:row>5</xdr:row>
      <xdr:rowOff>2850</xdr:rowOff>
    </xdr:to>
    <xdr:pic>
      <xdr:nvPicPr>
        <xdr:cNvPr id="12" name="Grafik 11">
          <a:extLst>
            <a:ext uri="{FF2B5EF4-FFF2-40B4-BE49-F238E27FC236}">
              <a16:creationId xmlns:a16="http://schemas.microsoft.com/office/drawing/2014/main" id="{1A0DF7E8-A77E-4B1C-8879-AF366EDA2B18}"/>
            </a:ext>
          </a:extLst>
        </xdr:cNvPr>
        <xdr:cNvPicPr/>
      </xdr:nvPicPr>
      <xdr:blipFill>
        <a:blip xmlns:r="http://schemas.openxmlformats.org/officeDocument/2006/relationships" r:embed="rId3"/>
        <a:stretch>
          <a:fillRect/>
        </a:stretch>
      </xdr:blipFill>
      <xdr:spPr>
        <a:xfrm>
          <a:off x="7805615" y="0"/>
          <a:ext cx="992232" cy="1142594"/>
        </a:xfrm>
        <a:prstGeom prst="rect">
          <a:avLst/>
        </a:prstGeom>
      </xdr:spPr>
    </xdr:pic>
    <xdr:clientData/>
  </xdr:twoCellAnchor>
  <xdr:twoCellAnchor editAs="oneCell">
    <xdr:from>
      <xdr:col>2</xdr:col>
      <xdr:colOff>195385</xdr:colOff>
      <xdr:row>48</xdr:row>
      <xdr:rowOff>52101</xdr:rowOff>
    </xdr:from>
    <xdr:to>
      <xdr:col>2</xdr:col>
      <xdr:colOff>404935</xdr:colOff>
      <xdr:row>49</xdr:row>
      <xdr:rowOff>8627</xdr:rowOff>
    </xdr:to>
    <xdr:sp macro="" textlink="">
      <xdr:nvSpPr>
        <xdr:cNvPr id="13" name="Rectangle 6">
          <a:extLst>
            <a:ext uri="{FF2B5EF4-FFF2-40B4-BE49-F238E27FC236}">
              <a16:creationId xmlns:a16="http://schemas.microsoft.com/office/drawing/2014/main" id="{E713207A-3BEC-4A99-9D26-1F250E781821}"/>
            </a:ext>
          </a:extLst>
        </xdr:cNvPr>
        <xdr:cNvSpPr>
          <a:spLocks noChangeArrowheads="1"/>
        </xdr:cNvSpPr>
      </xdr:nvSpPr>
      <xdr:spPr bwMode="auto">
        <a:xfrm>
          <a:off x="1510975" y="6652845"/>
          <a:ext cx="209550" cy="1714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195385</xdr:colOff>
      <xdr:row>50</xdr:row>
      <xdr:rowOff>22793</xdr:rowOff>
    </xdr:from>
    <xdr:to>
      <xdr:col>2</xdr:col>
      <xdr:colOff>404935</xdr:colOff>
      <xdr:row>50</xdr:row>
      <xdr:rowOff>194243</xdr:rowOff>
    </xdr:to>
    <xdr:sp macro="" textlink="">
      <xdr:nvSpPr>
        <xdr:cNvPr id="14" name="Rectangle 6">
          <a:extLst>
            <a:ext uri="{FF2B5EF4-FFF2-40B4-BE49-F238E27FC236}">
              <a16:creationId xmlns:a16="http://schemas.microsoft.com/office/drawing/2014/main" id="{90EAFFD8-DD8E-4D7B-8C21-E8F292E01C19}"/>
            </a:ext>
          </a:extLst>
        </xdr:cNvPr>
        <xdr:cNvSpPr>
          <a:spLocks noChangeArrowheads="1"/>
        </xdr:cNvSpPr>
      </xdr:nvSpPr>
      <xdr:spPr bwMode="auto">
        <a:xfrm>
          <a:off x="1510975" y="6913357"/>
          <a:ext cx="209550" cy="1714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195385</xdr:colOff>
      <xdr:row>52</xdr:row>
      <xdr:rowOff>19538</xdr:rowOff>
    </xdr:from>
    <xdr:to>
      <xdr:col>2</xdr:col>
      <xdr:colOff>404935</xdr:colOff>
      <xdr:row>52</xdr:row>
      <xdr:rowOff>190988</xdr:rowOff>
    </xdr:to>
    <xdr:sp macro="" textlink="">
      <xdr:nvSpPr>
        <xdr:cNvPr id="15" name="Rectangle 6">
          <a:extLst>
            <a:ext uri="{FF2B5EF4-FFF2-40B4-BE49-F238E27FC236}">
              <a16:creationId xmlns:a16="http://schemas.microsoft.com/office/drawing/2014/main" id="{C6F69B9C-FAB2-487D-8327-86DDC02C8169}"/>
            </a:ext>
          </a:extLst>
        </xdr:cNvPr>
        <xdr:cNvSpPr>
          <a:spLocks noChangeArrowheads="1"/>
        </xdr:cNvSpPr>
      </xdr:nvSpPr>
      <xdr:spPr bwMode="auto">
        <a:xfrm>
          <a:off x="1510975" y="7164102"/>
          <a:ext cx="209550" cy="1714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195385</xdr:colOff>
      <xdr:row>54</xdr:row>
      <xdr:rowOff>26050</xdr:rowOff>
    </xdr:from>
    <xdr:to>
      <xdr:col>2</xdr:col>
      <xdr:colOff>404935</xdr:colOff>
      <xdr:row>54</xdr:row>
      <xdr:rowOff>197500</xdr:rowOff>
    </xdr:to>
    <xdr:sp macro="" textlink="">
      <xdr:nvSpPr>
        <xdr:cNvPr id="16" name="Rectangle 6">
          <a:extLst>
            <a:ext uri="{FF2B5EF4-FFF2-40B4-BE49-F238E27FC236}">
              <a16:creationId xmlns:a16="http://schemas.microsoft.com/office/drawing/2014/main" id="{EEEFAFD1-70F8-4779-A780-91DA3516261D}"/>
            </a:ext>
          </a:extLst>
        </xdr:cNvPr>
        <xdr:cNvSpPr>
          <a:spLocks noChangeArrowheads="1"/>
        </xdr:cNvSpPr>
      </xdr:nvSpPr>
      <xdr:spPr bwMode="auto">
        <a:xfrm>
          <a:off x="1510975" y="7424614"/>
          <a:ext cx="209550" cy="1714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42337</xdr:colOff>
      <xdr:row>14</xdr:row>
      <xdr:rowOff>61871</xdr:rowOff>
    </xdr:from>
    <xdr:to>
      <xdr:col>3</xdr:col>
      <xdr:colOff>251887</xdr:colOff>
      <xdr:row>15</xdr:row>
      <xdr:rowOff>24911</xdr:rowOff>
    </xdr:to>
    <xdr:sp macro="" textlink="">
      <xdr:nvSpPr>
        <xdr:cNvPr id="18" name="Rectangle 6">
          <a:extLst>
            <a:ext uri="{FF2B5EF4-FFF2-40B4-BE49-F238E27FC236}">
              <a16:creationId xmlns:a16="http://schemas.microsoft.com/office/drawing/2014/main" id="{11CBB436-A9F6-4D13-A22C-11A8A1B8969B}"/>
            </a:ext>
          </a:extLst>
        </xdr:cNvPr>
        <xdr:cNvSpPr>
          <a:spLocks noChangeArrowheads="1"/>
        </xdr:cNvSpPr>
      </xdr:nvSpPr>
      <xdr:spPr bwMode="auto">
        <a:xfrm>
          <a:off x="1953850" y="2833076"/>
          <a:ext cx="209550" cy="1714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42337</xdr:colOff>
      <xdr:row>16</xdr:row>
      <xdr:rowOff>58613</xdr:rowOff>
    </xdr:from>
    <xdr:to>
      <xdr:col>3</xdr:col>
      <xdr:colOff>251887</xdr:colOff>
      <xdr:row>17</xdr:row>
      <xdr:rowOff>21653</xdr:rowOff>
    </xdr:to>
    <xdr:sp macro="" textlink="">
      <xdr:nvSpPr>
        <xdr:cNvPr id="19" name="Rectangle 6">
          <a:extLst>
            <a:ext uri="{FF2B5EF4-FFF2-40B4-BE49-F238E27FC236}">
              <a16:creationId xmlns:a16="http://schemas.microsoft.com/office/drawing/2014/main" id="{ED69350B-05CF-4E71-8C10-679C8AACB4B5}"/>
            </a:ext>
          </a:extLst>
        </xdr:cNvPr>
        <xdr:cNvSpPr>
          <a:spLocks noChangeArrowheads="1"/>
        </xdr:cNvSpPr>
      </xdr:nvSpPr>
      <xdr:spPr bwMode="auto">
        <a:xfrm>
          <a:off x="1953850" y="3093588"/>
          <a:ext cx="209550" cy="1714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42337</xdr:colOff>
      <xdr:row>18</xdr:row>
      <xdr:rowOff>68381</xdr:rowOff>
    </xdr:from>
    <xdr:to>
      <xdr:col>3</xdr:col>
      <xdr:colOff>251887</xdr:colOff>
      <xdr:row>19</xdr:row>
      <xdr:rowOff>11883</xdr:rowOff>
    </xdr:to>
    <xdr:sp macro="" textlink="">
      <xdr:nvSpPr>
        <xdr:cNvPr id="20" name="Rectangle 6">
          <a:extLst>
            <a:ext uri="{FF2B5EF4-FFF2-40B4-BE49-F238E27FC236}">
              <a16:creationId xmlns:a16="http://schemas.microsoft.com/office/drawing/2014/main" id="{27AAA493-6BDB-4E1E-A35D-A87906D461B1}"/>
            </a:ext>
          </a:extLst>
        </xdr:cNvPr>
        <xdr:cNvSpPr>
          <a:spLocks noChangeArrowheads="1"/>
        </xdr:cNvSpPr>
      </xdr:nvSpPr>
      <xdr:spPr bwMode="auto">
        <a:xfrm>
          <a:off x="1953850" y="3367125"/>
          <a:ext cx="209550" cy="1714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87931</xdr:colOff>
      <xdr:row>14</xdr:row>
      <xdr:rowOff>61871</xdr:rowOff>
    </xdr:from>
    <xdr:to>
      <xdr:col>12</xdr:col>
      <xdr:colOff>297481</xdr:colOff>
      <xdr:row>15</xdr:row>
      <xdr:rowOff>24911</xdr:rowOff>
    </xdr:to>
    <xdr:sp macro="" textlink="">
      <xdr:nvSpPr>
        <xdr:cNvPr id="23" name="Rectangle 6">
          <a:extLst>
            <a:ext uri="{FF2B5EF4-FFF2-40B4-BE49-F238E27FC236}">
              <a16:creationId xmlns:a16="http://schemas.microsoft.com/office/drawing/2014/main" id="{FC12219A-121B-4B0C-AB62-968B25A61E5B}"/>
            </a:ext>
          </a:extLst>
        </xdr:cNvPr>
        <xdr:cNvSpPr>
          <a:spLocks noChangeArrowheads="1"/>
        </xdr:cNvSpPr>
      </xdr:nvSpPr>
      <xdr:spPr bwMode="auto">
        <a:xfrm>
          <a:off x="4578521" y="2833076"/>
          <a:ext cx="209550" cy="1714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87931</xdr:colOff>
      <xdr:row>16</xdr:row>
      <xdr:rowOff>58613</xdr:rowOff>
    </xdr:from>
    <xdr:to>
      <xdr:col>12</xdr:col>
      <xdr:colOff>297481</xdr:colOff>
      <xdr:row>17</xdr:row>
      <xdr:rowOff>21653</xdr:rowOff>
    </xdr:to>
    <xdr:sp macro="" textlink="">
      <xdr:nvSpPr>
        <xdr:cNvPr id="24" name="Rectangle 6">
          <a:extLst>
            <a:ext uri="{FF2B5EF4-FFF2-40B4-BE49-F238E27FC236}">
              <a16:creationId xmlns:a16="http://schemas.microsoft.com/office/drawing/2014/main" id="{0B26892E-66CE-46E8-9153-B0A429B1B75D}"/>
            </a:ext>
          </a:extLst>
        </xdr:cNvPr>
        <xdr:cNvSpPr>
          <a:spLocks noChangeArrowheads="1"/>
        </xdr:cNvSpPr>
      </xdr:nvSpPr>
      <xdr:spPr bwMode="auto">
        <a:xfrm>
          <a:off x="4578521" y="3093588"/>
          <a:ext cx="209550" cy="1714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87931</xdr:colOff>
      <xdr:row>18</xdr:row>
      <xdr:rowOff>68381</xdr:rowOff>
    </xdr:from>
    <xdr:to>
      <xdr:col>12</xdr:col>
      <xdr:colOff>297481</xdr:colOff>
      <xdr:row>19</xdr:row>
      <xdr:rowOff>11883</xdr:rowOff>
    </xdr:to>
    <xdr:sp macro="" textlink="">
      <xdr:nvSpPr>
        <xdr:cNvPr id="25" name="Rectangle 6">
          <a:extLst>
            <a:ext uri="{FF2B5EF4-FFF2-40B4-BE49-F238E27FC236}">
              <a16:creationId xmlns:a16="http://schemas.microsoft.com/office/drawing/2014/main" id="{71F54DA7-79DE-46BA-BB9B-AD86174A188C}"/>
            </a:ext>
          </a:extLst>
        </xdr:cNvPr>
        <xdr:cNvSpPr>
          <a:spLocks noChangeArrowheads="1"/>
        </xdr:cNvSpPr>
      </xdr:nvSpPr>
      <xdr:spPr bwMode="auto">
        <a:xfrm>
          <a:off x="4578521" y="3367125"/>
          <a:ext cx="209550" cy="1714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657799</xdr:colOff>
      <xdr:row>14</xdr:row>
      <xdr:rowOff>61871</xdr:rowOff>
    </xdr:from>
    <xdr:to>
      <xdr:col>17</xdr:col>
      <xdr:colOff>206298</xdr:colOff>
      <xdr:row>15</xdr:row>
      <xdr:rowOff>24911</xdr:rowOff>
    </xdr:to>
    <xdr:sp macro="" textlink="">
      <xdr:nvSpPr>
        <xdr:cNvPr id="31" name="Rectangle 6">
          <a:extLst>
            <a:ext uri="{FF2B5EF4-FFF2-40B4-BE49-F238E27FC236}">
              <a16:creationId xmlns:a16="http://schemas.microsoft.com/office/drawing/2014/main" id="{B3A5A9F6-1F31-42BB-A48D-ECB725A83FCB}"/>
            </a:ext>
          </a:extLst>
        </xdr:cNvPr>
        <xdr:cNvSpPr>
          <a:spLocks noChangeArrowheads="1"/>
        </xdr:cNvSpPr>
      </xdr:nvSpPr>
      <xdr:spPr bwMode="auto">
        <a:xfrm>
          <a:off x="6744030" y="2833076"/>
          <a:ext cx="209550" cy="1714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657799</xdr:colOff>
      <xdr:row>16</xdr:row>
      <xdr:rowOff>58613</xdr:rowOff>
    </xdr:from>
    <xdr:to>
      <xdr:col>17</xdr:col>
      <xdr:colOff>206298</xdr:colOff>
      <xdr:row>17</xdr:row>
      <xdr:rowOff>21653</xdr:rowOff>
    </xdr:to>
    <xdr:sp macro="" textlink="">
      <xdr:nvSpPr>
        <xdr:cNvPr id="32" name="Rectangle 6">
          <a:extLst>
            <a:ext uri="{FF2B5EF4-FFF2-40B4-BE49-F238E27FC236}">
              <a16:creationId xmlns:a16="http://schemas.microsoft.com/office/drawing/2014/main" id="{4F2B9051-71A0-4385-A95F-B8B166E06638}"/>
            </a:ext>
          </a:extLst>
        </xdr:cNvPr>
        <xdr:cNvSpPr>
          <a:spLocks noChangeArrowheads="1"/>
        </xdr:cNvSpPr>
      </xdr:nvSpPr>
      <xdr:spPr bwMode="auto">
        <a:xfrm>
          <a:off x="6744030" y="3093588"/>
          <a:ext cx="209550" cy="1714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657799</xdr:colOff>
      <xdr:row>18</xdr:row>
      <xdr:rowOff>68381</xdr:rowOff>
    </xdr:from>
    <xdr:to>
      <xdr:col>17</xdr:col>
      <xdr:colOff>206298</xdr:colOff>
      <xdr:row>19</xdr:row>
      <xdr:rowOff>11883</xdr:rowOff>
    </xdr:to>
    <xdr:sp macro="" textlink="">
      <xdr:nvSpPr>
        <xdr:cNvPr id="33" name="Rectangle 6">
          <a:extLst>
            <a:ext uri="{FF2B5EF4-FFF2-40B4-BE49-F238E27FC236}">
              <a16:creationId xmlns:a16="http://schemas.microsoft.com/office/drawing/2014/main" id="{8D6F9621-FE51-4FB0-B386-85A5EAA481CB}"/>
            </a:ext>
          </a:extLst>
        </xdr:cNvPr>
        <xdr:cNvSpPr>
          <a:spLocks noChangeArrowheads="1"/>
        </xdr:cNvSpPr>
      </xdr:nvSpPr>
      <xdr:spPr bwMode="auto">
        <a:xfrm>
          <a:off x="6744030" y="3367125"/>
          <a:ext cx="209550" cy="1714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716411</xdr:colOff>
      <xdr:row>63</xdr:row>
      <xdr:rowOff>52101</xdr:rowOff>
    </xdr:from>
    <xdr:to>
      <xdr:col>20</xdr:col>
      <xdr:colOff>10909</xdr:colOff>
      <xdr:row>63</xdr:row>
      <xdr:rowOff>223551</xdr:rowOff>
    </xdr:to>
    <xdr:sp macro="" textlink="">
      <xdr:nvSpPr>
        <xdr:cNvPr id="34" name="Rectangle 6">
          <a:extLst>
            <a:ext uri="{FF2B5EF4-FFF2-40B4-BE49-F238E27FC236}">
              <a16:creationId xmlns:a16="http://schemas.microsoft.com/office/drawing/2014/main" id="{C73F6163-C65D-42F7-8AC7-27BD2F87665C}"/>
            </a:ext>
          </a:extLst>
        </xdr:cNvPr>
        <xdr:cNvSpPr>
          <a:spLocks noChangeArrowheads="1"/>
        </xdr:cNvSpPr>
      </xdr:nvSpPr>
      <xdr:spPr bwMode="auto">
        <a:xfrm>
          <a:off x="7672103" y="9831101"/>
          <a:ext cx="209550" cy="171450"/>
        </a:xfrm>
        <a:prstGeom prst="rect">
          <a:avLst/>
        </a:prstGeom>
        <a:noFill/>
        <a:ln w="285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651283</xdr:colOff>
      <xdr:row>63</xdr:row>
      <xdr:rowOff>52101</xdr:rowOff>
    </xdr:from>
    <xdr:to>
      <xdr:col>17</xdr:col>
      <xdr:colOff>199782</xdr:colOff>
      <xdr:row>63</xdr:row>
      <xdr:rowOff>223551</xdr:rowOff>
    </xdr:to>
    <xdr:sp macro="" textlink="">
      <xdr:nvSpPr>
        <xdr:cNvPr id="35" name="Rectangle 6">
          <a:extLst>
            <a:ext uri="{FF2B5EF4-FFF2-40B4-BE49-F238E27FC236}">
              <a16:creationId xmlns:a16="http://schemas.microsoft.com/office/drawing/2014/main" id="{34DF7802-6259-46CC-8E97-2BFFED009F2C}"/>
            </a:ext>
          </a:extLst>
        </xdr:cNvPr>
        <xdr:cNvSpPr>
          <a:spLocks noChangeArrowheads="1"/>
        </xdr:cNvSpPr>
      </xdr:nvSpPr>
      <xdr:spPr bwMode="auto">
        <a:xfrm>
          <a:off x="6737514" y="9831101"/>
          <a:ext cx="209550" cy="171450"/>
        </a:xfrm>
        <a:prstGeom prst="rect">
          <a:avLst/>
        </a:prstGeom>
        <a:noFill/>
        <a:ln w="285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181769</xdr:colOff>
      <xdr:row>0</xdr:row>
      <xdr:rowOff>38100</xdr:rowOff>
    </xdr:from>
    <xdr:to>
      <xdr:col>7</xdr:col>
      <xdr:colOff>64294</xdr:colOff>
      <xdr:row>4</xdr:row>
      <xdr:rowOff>22225</xdr:rowOff>
    </xdr:to>
    <xdr:pic>
      <xdr:nvPicPr>
        <xdr:cNvPr id="2" name="Picture 3" descr="VKR_BB_oben_grau_fürA4">
          <a:extLst>
            <a:ext uri="{FF2B5EF4-FFF2-40B4-BE49-F238E27FC236}">
              <a16:creationId xmlns:a16="http://schemas.microsoft.com/office/drawing/2014/main" id="{496D4923-2AD8-4CD2-B502-9B783CCF7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9038" r="50262"/>
        <a:stretch>
          <a:fillRect/>
        </a:stretch>
      </xdr:blipFill>
      <xdr:spPr bwMode="auto">
        <a:xfrm>
          <a:off x="2611702" y="38100"/>
          <a:ext cx="530225" cy="89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330994</xdr:rowOff>
    </xdr:from>
    <xdr:to>
      <xdr:col>5</xdr:col>
      <xdr:colOff>124619</xdr:colOff>
      <xdr:row>3</xdr:row>
      <xdr:rowOff>35718</xdr:rowOff>
    </xdr:to>
    <xdr:pic>
      <xdr:nvPicPr>
        <xdr:cNvPr id="3" name="Picture 2" descr="VKR_BB_oben_grau_fürA4">
          <a:extLst>
            <a:ext uri="{FF2B5EF4-FFF2-40B4-BE49-F238E27FC236}">
              <a16:creationId xmlns:a16="http://schemas.microsoft.com/office/drawing/2014/main" id="{F85BE5BE-C3DB-4329-A802-1C5529F0322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161" t="37730" r="67383" b="11920"/>
        <a:stretch>
          <a:fillRect/>
        </a:stretch>
      </xdr:blipFill>
      <xdr:spPr bwMode="auto">
        <a:xfrm>
          <a:off x="1282700" y="229394"/>
          <a:ext cx="1271852" cy="492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16934</xdr:colOff>
      <xdr:row>0</xdr:row>
      <xdr:rowOff>12700</xdr:rowOff>
    </xdr:from>
    <xdr:to>
      <xdr:col>26</xdr:col>
      <xdr:colOff>35500</xdr:colOff>
      <xdr:row>5</xdr:row>
      <xdr:rowOff>12294</xdr:rowOff>
    </xdr:to>
    <xdr:pic>
      <xdr:nvPicPr>
        <xdr:cNvPr id="4" name="Grafik 3">
          <a:extLst>
            <a:ext uri="{FF2B5EF4-FFF2-40B4-BE49-F238E27FC236}">
              <a16:creationId xmlns:a16="http://schemas.microsoft.com/office/drawing/2014/main" id="{D286731F-6BE8-451D-90AE-884A4B312CD0}"/>
            </a:ext>
          </a:extLst>
        </xdr:cNvPr>
        <xdr:cNvPicPr/>
      </xdr:nvPicPr>
      <xdr:blipFill>
        <a:blip xmlns:r="http://schemas.openxmlformats.org/officeDocument/2006/relationships" r:embed="rId3"/>
        <a:stretch>
          <a:fillRect/>
        </a:stretch>
      </xdr:blipFill>
      <xdr:spPr>
        <a:xfrm>
          <a:off x="6756401" y="12700"/>
          <a:ext cx="992232" cy="11425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15876</xdr:colOff>
      <xdr:row>0</xdr:row>
      <xdr:rowOff>0</xdr:rowOff>
    </xdr:from>
    <xdr:to>
      <xdr:col>4</xdr:col>
      <xdr:colOff>1</xdr:colOff>
      <xdr:row>2</xdr:row>
      <xdr:rowOff>152400</xdr:rowOff>
    </xdr:to>
    <xdr:pic>
      <xdr:nvPicPr>
        <xdr:cNvPr id="2" name="Bild 8" descr="VKR%20Logo">
          <a:extLst>
            <a:ext uri="{FF2B5EF4-FFF2-40B4-BE49-F238E27FC236}">
              <a16:creationId xmlns:a16="http://schemas.microsoft.com/office/drawing/2014/main" id="{419F4926-2D60-498B-BA89-4CCB99169F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76" y="0"/>
          <a:ext cx="1224492"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17639</xdr:colOff>
      <xdr:row>0</xdr:row>
      <xdr:rowOff>38806</xdr:rowOff>
    </xdr:from>
    <xdr:to>
      <xdr:col>15</xdr:col>
      <xdr:colOff>7983</xdr:colOff>
      <xdr:row>5</xdr:row>
      <xdr:rowOff>34872</xdr:rowOff>
    </xdr:to>
    <xdr:pic>
      <xdr:nvPicPr>
        <xdr:cNvPr id="4" name="Grafik 3">
          <a:extLst>
            <a:ext uri="{FF2B5EF4-FFF2-40B4-BE49-F238E27FC236}">
              <a16:creationId xmlns:a16="http://schemas.microsoft.com/office/drawing/2014/main" id="{B855D3DE-E9AC-4F94-90A6-6A463A81E600}"/>
            </a:ext>
          </a:extLst>
        </xdr:cNvPr>
        <xdr:cNvPicPr/>
      </xdr:nvPicPr>
      <xdr:blipFill>
        <a:blip xmlns:r="http://schemas.openxmlformats.org/officeDocument/2006/relationships" r:embed="rId2"/>
        <a:stretch>
          <a:fillRect/>
        </a:stretch>
      </xdr:blipFill>
      <xdr:spPr>
        <a:xfrm>
          <a:off x="5961945" y="38806"/>
          <a:ext cx="992232" cy="11425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15876</xdr:colOff>
      <xdr:row>0</xdr:row>
      <xdr:rowOff>0</xdr:rowOff>
    </xdr:from>
    <xdr:to>
      <xdr:col>4</xdr:col>
      <xdr:colOff>1</xdr:colOff>
      <xdr:row>2</xdr:row>
      <xdr:rowOff>152400</xdr:rowOff>
    </xdr:to>
    <xdr:pic>
      <xdr:nvPicPr>
        <xdr:cNvPr id="2" name="Bild 8" descr="VKR%20Logo">
          <a:extLst>
            <a:ext uri="{FF2B5EF4-FFF2-40B4-BE49-F238E27FC236}">
              <a16:creationId xmlns:a16="http://schemas.microsoft.com/office/drawing/2014/main" id="{A3745B94-4E72-49D7-9E1D-AA32F84F25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76" y="0"/>
          <a:ext cx="1224492"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31750</xdr:colOff>
      <xdr:row>0</xdr:row>
      <xdr:rowOff>17640</xdr:rowOff>
    </xdr:from>
    <xdr:to>
      <xdr:col>15</xdr:col>
      <xdr:colOff>22094</xdr:colOff>
      <xdr:row>5</xdr:row>
      <xdr:rowOff>13706</xdr:rowOff>
    </xdr:to>
    <xdr:pic>
      <xdr:nvPicPr>
        <xdr:cNvPr id="4" name="Grafik 3">
          <a:extLst>
            <a:ext uri="{FF2B5EF4-FFF2-40B4-BE49-F238E27FC236}">
              <a16:creationId xmlns:a16="http://schemas.microsoft.com/office/drawing/2014/main" id="{925E4A12-1D1D-43C7-B378-703B5F842EF5}"/>
            </a:ext>
          </a:extLst>
        </xdr:cNvPr>
        <xdr:cNvPicPr/>
      </xdr:nvPicPr>
      <xdr:blipFill>
        <a:blip xmlns:r="http://schemas.openxmlformats.org/officeDocument/2006/relationships" r:embed="rId2"/>
        <a:stretch>
          <a:fillRect/>
        </a:stretch>
      </xdr:blipFill>
      <xdr:spPr>
        <a:xfrm>
          <a:off x="5976056" y="17640"/>
          <a:ext cx="992232" cy="11425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15876</xdr:colOff>
      <xdr:row>0</xdr:row>
      <xdr:rowOff>0</xdr:rowOff>
    </xdr:from>
    <xdr:to>
      <xdr:col>4</xdr:col>
      <xdr:colOff>1</xdr:colOff>
      <xdr:row>2</xdr:row>
      <xdr:rowOff>152400</xdr:rowOff>
    </xdr:to>
    <xdr:pic>
      <xdr:nvPicPr>
        <xdr:cNvPr id="2" name="Bild 8" descr="VKR%20Logo">
          <a:extLst>
            <a:ext uri="{FF2B5EF4-FFF2-40B4-BE49-F238E27FC236}">
              <a16:creationId xmlns:a16="http://schemas.microsoft.com/office/drawing/2014/main" id="{0D1D7F68-5FF1-4E3E-A663-4E63727743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76" y="0"/>
          <a:ext cx="1300692"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70556</xdr:colOff>
      <xdr:row>0</xdr:row>
      <xdr:rowOff>49390</xdr:rowOff>
    </xdr:from>
    <xdr:to>
      <xdr:col>18</xdr:col>
      <xdr:colOff>289561</xdr:colOff>
      <xdr:row>5</xdr:row>
      <xdr:rowOff>45456</xdr:rowOff>
    </xdr:to>
    <xdr:pic>
      <xdr:nvPicPr>
        <xdr:cNvPr id="4" name="Grafik 3">
          <a:extLst>
            <a:ext uri="{FF2B5EF4-FFF2-40B4-BE49-F238E27FC236}">
              <a16:creationId xmlns:a16="http://schemas.microsoft.com/office/drawing/2014/main" id="{C1C231AF-037A-4093-83C0-38513C53D864}"/>
            </a:ext>
          </a:extLst>
        </xdr:cNvPr>
        <xdr:cNvPicPr/>
      </xdr:nvPicPr>
      <xdr:blipFill>
        <a:blip xmlns:r="http://schemas.openxmlformats.org/officeDocument/2006/relationships" r:embed="rId2"/>
        <a:stretch>
          <a:fillRect/>
        </a:stretch>
      </xdr:blipFill>
      <xdr:spPr>
        <a:xfrm>
          <a:off x="5979584" y="49390"/>
          <a:ext cx="992232" cy="1142594"/>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E63"/>
  <sheetViews>
    <sheetView showGridLines="0" zoomScaleNormal="100" zoomScalePageLayoutView="120" workbookViewId="0">
      <pane ySplit="7" topLeftCell="A8" activePane="bottomLeft" state="frozen"/>
      <selection activeCell="C23" sqref="C23:AA23"/>
      <selection pane="bottomLeft" activeCell="C14" sqref="C14"/>
    </sheetView>
  </sheetViews>
  <sheetFormatPr baseColWidth="10" defaultColWidth="10.8203125" defaultRowHeight="12.7"/>
  <cols>
    <col min="1" max="1" width="17.8203125" style="3" customWidth="1"/>
    <col min="2" max="2" width="0.46875" style="3" customWidth="1"/>
    <col min="3" max="3" width="8" style="4" customWidth="1"/>
    <col min="4" max="4" width="6.29296875" style="3" customWidth="1"/>
    <col min="5" max="5" width="1.17578125" style="3" customWidth="1"/>
    <col min="6" max="6" width="4" style="3" customWidth="1"/>
    <col min="7" max="7" width="5" style="3" customWidth="1"/>
    <col min="8" max="8" width="1.17578125" style="3" customWidth="1"/>
    <col min="9" max="9" width="3.46875" style="3" customWidth="1"/>
    <col min="10" max="10" width="6.46875" style="3" customWidth="1"/>
    <col min="11" max="11" width="1.17578125" style="3" customWidth="1"/>
    <col min="12" max="12" width="6" style="3" customWidth="1"/>
    <col min="13" max="13" width="1.17578125" style="3" customWidth="1"/>
    <col min="14" max="14" width="6" style="3" customWidth="1"/>
    <col min="15" max="15" width="1.29296875" style="3" customWidth="1"/>
    <col min="16" max="16" width="8.46875" style="3" customWidth="1"/>
    <col min="17" max="17" width="5" hidden="1" customWidth="1"/>
    <col min="18" max="18" width="5" style="3" customWidth="1"/>
    <col min="19" max="19" width="7.17578125" style="3" customWidth="1"/>
    <col min="20" max="20" width="2" style="3" customWidth="1"/>
    <col min="21" max="21" width="1.46875" style="3" customWidth="1"/>
    <col min="22" max="22" width="5.703125" style="3" customWidth="1"/>
    <col min="23" max="23" width="11.29296875" hidden="1" customWidth="1"/>
    <col min="24" max="24" width="3.8203125" hidden="1" customWidth="1"/>
    <col min="25" max="25" width="3.8203125" customWidth="1"/>
    <col min="26" max="26" width="4" style="3" customWidth="1"/>
    <col min="27" max="27" width="4.703125" style="3" customWidth="1"/>
    <col min="28" max="28" width="5.8203125" style="3" customWidth="1"/>
    <col min="29" max="29" width="8.46875" style="3" customWidth="1"/>
    <col min="30" max="31" width="8.29296875" style="3" customWidth="1"/>
    <col min="32" max="16384" width="10.8203125" style="3"/>
  </cols>
  <sheetData>
    <row r="1" spans="2:31" ht="18" customHeight="1">
      <c r="B1" s="20"/>
      <c r="C1" s="29"/>
      <c r="D1" s="6"/>
      <c r="E1" s="6"/>
      <c r="F1" s="6"/>
      <c r="G1" s="16"/>
      <c r="H1" s="6"/>
      <c r="I1" s="289" t="s">
        <v>76</v>
      </c>
      <c r="J1" s="289"/>
      <c r="K1" s="289"/>
      <c r="L1" s="289"/>
      <c r="M1" s="289"/>
      <c r="N1" s="289"/>
      <c r="O1" s="289"/>
      <c r="P1" s="289"/>
      <c r="Q1" s="289"/>
      <c r="R1" s="289"/>
      <c r="S1" s="289"/>
      <c r="T1" s="146"/>
      <c r="U1" s="21"/>
      <c r="V1" s="21"/>
      <c r="W1" s="21"/>
      <c r="X1" s="21"/>
      <c r="Y1" s="21"/>
      <c r="Z1" s="21"/>
      <c r="AA1" s="125" t="s">
        <v>140</v>
      </c>
      <c r="AD1"/>
      <c r="AE1" s="121"/>
    </row>
    <row r="2" spans="2:31" ht="18" customHeight="1">
      <c r="B2" s="117"/>
      <c r="C2" s="118"/>
      <c r="D2" s="4"/>
      <c r="E2" s="4"/>
      <c r="F2" s="4"/>
      <c r="G2" s="2"/>
      <c r="H2" s="4"/>
      <c r="I2" s="290" t="s">
        <v>51</v>
      </c>
      <c r="J2" s="290"/>
      <c r="K2" s="290"/>
      <c r="L2" s="290"/>
      <c r="M2" s="290"/>
      <c r="N2" s="290"/>
      <c r="O2" s="290"/>
      <c r="P2" s="290"/>
      <c r="Q2" s="290"/>
      <c r="R2" s="290"/>
      <c r="S2" s="290"/>
      <c r="T2" s="290"/>
      <c r="U2" s="119"/>
      <c r="V2" s="119"/>
      <c r="W2" s="119"/>
      <c r="X2" s="119"/>
      <c r="Y2" s="119"/>
      <c r="Z2" s="119"/>
      <c r="AA2" s="120"/>
      <c r="AD2"/>
      <c r="AE2" s="122"/>
    </row>
    <row r="3" spans="2:31" ht="18" customHeight="1">
      <c r="B3" s="117"/>
      <c r="C3" s="118"/>
      <c r="D3" s="4"/>
      <c r="E3" s="4"/>
      <c r="F3" s="4"/>
      <c r="G3" s="2"/>
      <c r="H3" s="4"/>
      <c r="I3" s="290"/>
      <c r="J3" s="290"/>
      <c r="K3" s="290"/>
      <c r="L3" s="290"/>
      <c r="M3" s="290"/>
      <c r="N3" s="290"/>
      <c r="O3" s="290"/>
      <c r="P3" s="290"/>
      <c r="Q3" s="290"/>
      <c r="R3" s="290"/>
      <c r="S3" s="290"/>
      <c r="T3" s="290"/>
      <c r="U3" s="119"/>
      <c r="V3" s="119"/>
      <c r="W3" s="119"/>
      <c r="X3" s="119"/>
      <c r="Y3" s="119"/>
      <c r="Z3" s="119"/>
      <c r="AA3" s="120"/>
      <c r="AD3"/>
      <c r="AE3" s="122"/>
    </row>
    <row r="4" spans="2:31" ht="18" customHeight="1">
      <c r="B4" s="9"/>
      <c r="C4" s="15"/>
      <c r="D4" s="4"/>
      <c r="E4" s="4"/>
      <c r="F4" s="4"/>
      <c r="G4" s="4"/>
      <c r="H4" s="4"/>
      <c r="I4" s="290"/>
      <c r="J4" s="290"/>
      <c r="K4" s="290"/>
      <c r="L4" s="290"/>
      <c r="M4" s="290"/>
      <c r="N4" s="290"/>
      <c r="O4" s="290"/>
      <c r="P4" s="290"/>
      <c r="Q4" s="290"/>
      <c r="R4" s="290"/>
      <c r="S4" s="290"/>
      <c r="T4" s="290"/>
      <c r="U4" s="4"/>
      <c r="V4" s="4"/>
      <c r="W4" s="2"/>
      <c r="X4" s="2"/>
      <c r="Y4" s="2"/>
      <c r="Z4" s="4"/>
      <c r="AA4" s="10"/>
      <c r="AE4" s="122"/>
    </row>
    <row r="5" spans="2:31" ht="18" customHeight="1">
      <c r="B5" s="9"/>
      <c r="C5" s="291" t="s">
        <v>52</v>
      </c>
      <c r="D5" s="291"/>
      <c r="E5" s="291"/>
      <c r="F5" s="291"/>
      <c r="G5" s="291"/>
      <c r="H5" s="291"/>
      <c r="I5" s="132"/>
      <c r="J5" s="132"/>
      <c r="K5" s="132"/>
      <c r="L5" s="132"/>
      <c r="M5" s="132"/>
      <c r="N5" s="132"/>
      <c r="O5" s="132"/>
      <c r="P5" s="132"/>
      <c r="Q5" s="132"/>
      <c r="R5" s="132"/>
      <c r="S5" s="132"/>
      <c r="T5" s="4"/>
      <c r="U5" s="4"/>
      <c r="V5" s="4"/>
      <c r="W5" s="2"/>
      <c r="X5" s="2"/>
      <c r="Y5" s="2"/>
      <c r="Z5" s="4"/>
      <c r="AA5" s="10"/>
      <c r="AE5" s="122"/>
    </row>
    <row r="6" spans="2:31" ht="18" customHeight="1">
      <c r="B6" s="9"/>
      <c r="C6" s="292" t="s">
        <v>53</v>
      </c>
      <c r="D6" s="292"/>
      <c r="E6" s="292"/>
      <c r="F6" s="292"/>
      <c r="G6" s="292"/>
      <c r="H6" s="145"/>
      <c r="I6" s="132"/>
      <c r="J6" s="132"/>
      <c r="K6" s="132"/>
      <c r="L6" s="132"/>
      <c r="M6" s="132"/>
      <c r="N6" s="132"/>
      <c r="O6" s="132"/>
      <c r="P6" s="132"/>
      <c r="Q6" s="132"/>
      <c r="R6" s="132"/>
      <c r="S6" s="132"/>
      <c r="T6" s="4"/>
      <c r="U6" s="4"/>
      <c r="V6" s="4"/>
      <c r="W6" s="2"/>
      <c r="X6" s="2"/>
      <c r="Y6" s="2"/>
      <c r="Z6" s="4"/>
      <c r="AA6" s="10"/>
      <c r="AE6" s="122"/>
    </row>
    <row r="7" spans="2:31" ht="8.25" customHeight="1">
      <c r="B7" s="11"/>
      <c r="C7" s="22"/>
      <c r="D7" s="124"/>
      <c r="E7" s="124"/>
      <c r="F7" s="124"/>
      <c r="G7" s="124"/>
      <c r="H7" s="124"/>
      <c r="I7" s="124"/>
      <c r="J7" s="124"/>
      <c r="K7" s="124"/>
      <c r="L7" s="124"/>
      <c r="M7" s="124"/>
      <c r="N7" s="124"/>
      <c r="O7" s="124"/>
      <c r="P7" s="124"/>
      <c r="Q7" s="124"/>
      <c r="R7" s="124"/>
      <c r="S7" s="124"/>
      <c r="T7" s="8"/>
      <c r="U7" s="8"/>
      <c r="V7" s="8"/>
      <c r="W7" s="7"/>
      <c r="X7" s="7"/>
      <c r="Y7" s="7"/>
      <c r="Z7" s="8"/>
      <c r="AA7" s="123"/>
    </row>
    <row r="8" spans="2:31" ht="9" customHeight="1">
      <c r="B8" s="4"/>
      <c r="C8" s="15"/>
      <c r="D8" s="4"/>
      <c r="E8" s="4"/>
      <c r="F8" s="4"/>
      <c r="G8" s="4"/>
      <c r="H8" s="4"/>
      <c r="I8" s="4"/>
      <c r="J8" s="4"/>
      <c r="K8" s="4"/>
      <c r="L8" s="4"/>
      <c r="M8" s="4"/>
      <c r="N8" s="4"/>
      <c r="O8" s="4"/>
      <c r="P8" s="4"/>
      <c r="Q8" s="2"/>
      <c r="R8" s="4"/>
      <c r="S8" s="4"/>
      <c r="T8" s="4"/>
      <c r="U8" s="4"/>
      <c r="V8" s="4"/>
      <c r="W8" s="2"/>
      <c r="X8" s="2"/>
      <c r="Y8" s="2"/>
      <c r="Z8" s="4"/>
      <c r="AA8" s="4"/>
    </row>
    <row r="9" spans="2:31">
      <c r="B9" s="14"/>
      <c r="C9" s="6"/>
      <c r="D9" s="6"/>
      <c r="E9" s="6"/>
      <c r="F9" s="6"/>
      <c r="G9" s="6"/>
      <c r="H9" s="6"/>
      <c r="I9" s="6"/>
      <c r="J9" s="6"/>
      <c r="K9" s="6"/>
      <c r="L9" s="6"/>
      <c r="M9" s="6"/>
      <c r="N9" s="6"/>
      <c r="O9" s="6"/>
      <c r="P9" s="6"/>
      <c r="Q9" s="16"/>
      <c r="R9" s="6"/>
      <c r="S9" s="6"/>
      <c r="T9" s="6"/>
      <c r="U9" s="6"/>
      <c r="V9" s="16"/>
      <c r="W9" s="16"/>
      <c r="X9" s="16"/>
      <c r="Y9" s="16"/>
      <c r="Z9" s="32"/>
      <c r="AA9" s="13"/>
    </row>
    <row r="10" spans="2:31" ht="20">
      <c r="B10" s="9"/>
      <c r="C10" s="33" t="s">
        <v>2</v>
      </c>
      <c r="D10" s="2"/>
      <c r="E10" s="2"/>
      <c r="F10" s="2"/>
      <c r="G10" s="2"/>
      <c r="H10" s="2"/>
      <c r="I10" s="4"/>
      <c r="J10" s="4"/>
      <c r="K10" s="4"/>
      <c r="L10" s="4"/>
      <c r="M10" s="4"/>
      <c r="N10" s="4"/>
      <c r="O10" s="4"/>
      <c r="P10" s="4"/>
      <c r="Q10" s="2"/>
      <c r="R10" s="4"/>
      <c r="S10" s="4"/>
      <c r="T10" s="4"/>
      <c r="U10" s="4"/>
      <c r="V10" s="4"/>
      <c r="W10" s="2"/>
      <c r="X10" s="2"/>
      <c r="Y10" s="2"/>
      <c r="Z10" s="4"/>
      <c r="AA10" s="10"/>
    </row>
    <row r="11" spans="2:31" ht="6.5" customHeight="1">
      <c r="B11" s="9"/>
      <c r="C11" s="24"/>
      <c r="D11" s="2"/>
      <c r="E11" s="2"/>
      <c r="F11" s="2"/>
      <c r="G11" s="2"/>
      <c r="H11" s="2"/>
      <c r="I11" s="4"/>
      <c r="J11" s="4"/>
      <c r="K11" s="4"/>
      <c r="L11" s="4"/>
      <c r="M11" s="4"/>
      <c r="N11" s="4"/>
      <c r="O11" s="4"/>
      <c r="P11" s="4"/>
      <c r="Q11" s="2"/>
      <c r="R11" s="4"/>
      <c r="S11" s="4"/>
      <c r="T11" s="4"/>
      <c r="U11" s="4"/>
      <c r="V11" s="4"/>
      <c r="W11" s="2"/>
      <c r="X11" s="2"/>
      <c r="Y11" s="2"/>
      <c r="Z11" s="4"/>
      <c r="AA11" s="10"/>
    </row>
    <row r="12" spans="2:31" ht="98" customHeight="1">
      <c r="B12" s="9"/>
      <c r="C12" s="293" t="s">
        <v>40</v>
      </c>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4"/>
    </row>
    <row r="13" spans="2:31" ht="11.5" customHeight="1">
      <c r="B13" s="9"/>
      <c r="C13" s="2"/>
      <c r="D13" s="2"/>
      <c r="E13" s="2"/>
      <c r="F13" s="2"/>
      <c r="G13" s="2"/>
      <c r="H13" s="2"/>
      <c r="I13" s="4"/>
      <c r="J13" s="4"/>
      <c r="K13" s="4"/>
      <c r="L13" s="4"/>
      <c r="M13" s="4"/>
      <c r="N13" s="4"/>
      <c r="O13" s="4"/>
      <c r="P13" s="4"/>
      <c r="Q13" s="2"/>
      <c r="R13" s="4"/>
      <c r="S13" s="4"/>
      <c r="T13" s="4"/>
      <c r="U13" s="4"/>
      <c r="V13" s="4"/>
      <c r="W13" s="2"/>
      <c r="X13" s="2"/>
      <c r="Y13" s="2"/>
      <c r="Z13" s="4"/>
      <c r="AA13" s="10"/>
    </row>
    <row r="14" spans="2:31">
      <c r="B14" s="9"/>
      <c r="C14" s="34" t="s">
        <v>3</v>
      </c>
      <c r="D14" s="2" t="s">
        <v>4</v>
      </c>
      <c r="E14" s="2"/>
      <c r="F14" s="2"/>
      <c r="G14" s="2"/>
      <c r="H14" s="2"/>
      <c r="I14" s="4"/>
      <c r="J14" s="4"/>
      <c r="K14" s="4"/>
      <c r="L14" s="4"/>
      <c r="M14" s="4"/>
      <c r="N14" s="4"/>
      <c r="O14" s="4"/>
      <c r="P14" s="4"/>
      <c r="Q14" s="2"/>
      <c r="R14" s="4"/>
      <c r="S14" s="4"/>
      <c r="T14" s="4"/>
      <c r="U14" s="4"/>
      <c r="V14" s="4"/>
      <c r="W14" s="2"/>
      <c r="X14" s="2"/>
      <c r="Y14" s="2"/>
      <c r="Z14" s="4"/>
      <c r="AA14" s="10"/>
    </row>
    <row r="15" spans="2:31">
      <c r="B15" s="9"/>
      <c r="C15" s="34" t="s">
        <v>3</v>
      </c>
      <c r="D15" s="2" t="s">
        <v>5</v>
      </c>
      <c r="E15" s="2"/>
      <c r="F15" s="2"/>
      <c r="G15" s="2"/>
      <c r="H15" s="2"/>
      <c r="I15" s="4"/>
      <c r="J15" s="4"/>
      <c r="K15" s="4"/>
      <c r="L15" s="4"/>
      <c r="M15" s="4"/>
      <c r="N15" s="4"/>
      <c r="O15" s="4"/>
      <c r="P15" s="4"/>
      <c r="Q15" s="2"/>
      <c r="R15" s="4"/>
      <c r="S15" s="4"/>
      <c r="T15" s="4"/>
      <c r="U15" s="4"/>
      <c r="V15" s="4"/>
      <c r="W15" s="2"/>
      <c r="X15" s="2"/>
      <c r="Y15" s="2"/>
      <c r="Z15" s="4"/>
      <c r="AA15" s="10"/>
    </row>
    <row r="16" spans="2:31">
      <c r="B16" s="9"/>
      <c r="C16" s="34" t="s">
        <v>3</v>
      </c>
      <c r="D16" s="2" t="s">
        <v>6</v>
      </c>
      <c r="E16" s="2"/>
      <c r="F16" s="2"/>
      <c r="G16" s="2"/>
      <c r="H16" s="2"/>
      <c r="I16" s="4"/>
      <c r="J16" s="4"/>
      <c r="K16" s="4"/>
      <c r="L16" s="4"/>
      <c r="M16" s="4"/>
      <c r="N16" s="4"/>
      <c r="O16" s="4"/>
      <c r="P16" s="4"/>
      <c r="Q16" s="2"/>
      <c r="R16" s="4"/>
      <c r="S16" s="4"/>
      <c r="T16" s="4"/>
      <c r="U16" s="4"/>
      <c r="V16" s="4"/>
      <c r="W16" s="2"/>
      <c r="X16" s="2"/>
      <c r="Y16" s="2"/>
      <c r="Z16" s="4"/>
      <c r="AA16" s="10"/>
    </row>
    <row r="17" spans="2:27">
      <c r="B17" s="9"/>
      <c r="C17" s="34" t="s">
        <v>3</v>
      </c>
      <c r="D17" s="2" t="s">
        <v>7</v>
      </c>
      <c r="E17" s="2"/>
      <c r="F17" s="2"/>
      <c r="G17" s="2"/>
      <c r="H17" s="2"/>
      <c r="I17" s="4"/>
      <c r="J17" s="4"/>
      <c r="K17" s="4"/>
      <c r="L17" s="4"/>
      <c r="M17" s="4"/>
      <c r="N17" s="4"/>
      <c r="O17" s="4"/>
      <c r="P17" s="4"/>
      <c r="Q17" s="2"/>
      <c r="R17" s="4"/>
      <c r="S17" s="4"/>
      <c r="T17" s="4"/>
      <c r="U17" s="4"/>
      <c r="V17" s="4"/>
      <c r="W17" s="2"/>
      <c r="X17" s="2"/>
      <c r="Y17" s="2"/>
      <c r="Z17" s="4"/>
      <c r="AA17" s="10"/>
    </row>
    <row r="18" spans="2:27">
      <c r="B18" s="9"/>
      <c r="C18" s="34" t="s">
        <v>3</v>
      </c>
      <c r="D18" s="2" t="s">
        <v>8</v>
      </c>
      <c r="E18" s="2"/>
      <c r="F18" s="2"/>
      <c r="G18" s="2"/>
      <c r="H18" s="2"/>
      <c r="I18" s="4"/>
      <c r="J18" s="4"/>
      <c r="K18" s="4"/>
      <c r="L18" s="4"/>
      <c r="M18" s="4"/>
      <c r="N18" s="4"/>
      <c r="O18" s="4"/>
      <c r="P18" s="4"/>
      <c r="Q18" s="2"/>
      <c r="R18" s="4"/>
      <c r="S18" s="4"/>
      <c r="T18" s="4"/>
      <c r="U18" s="4"/>
      <c r="V18" s="4"/>
      <c r="W18" s="2"/>
      <c r="X18" s="2"/>
      <c r="Y18" s="2"/>
      <c r="Z18" s="4"/>
      <c r="AA18" s="10"/>
    </row>
    <row r="19" spans="2:27">
      <c r="B19" s="9"/>
      <c r="C19" s="34" t="s">
        <v>3</v>
      </c>
      <c r="D19" s="5" t="s">
        <v>9</v>
      </c>
      <c r="E19" s="2"/>
      <c r="F19" s="2"/>
      <c r="G19" s="2"/>
      <c r="H19" s="2"/>
      <c r="I19" s="4"/>
      <c r="J19" s="4"/>
      <c r="K19" s="4"/>
      <c r="L19" s="4"/>
      <c r="M19" s="4"/>
      <c r="N19" s="4"/>
      <c r="O19" s="4"/>
      <c r="P19" s="4"/>
      <c r="Q19" s="2"/>
      <c r="R19" s="4"/>
      <c r="S19" s="4"/>
      <c r="T19" s="4"/>
      <c r="U19" s="4"/>
      <c r="V19" s="4"/>
      <c r="W19" s="2"/>
      <c r="X19" s="2"/>
      <c r="Y19" s="2"/>
      <c r="Z19" s="4"/>
      <c r="AA19" s="10"/>
    </row>
    <row r="20" spans="2:27">
      <c r="B20" s="9"/>
      <c r="C20" s="2"/>
      <c r="D20" s="2"/>
      <c r="E20" s="2"/>
      <c r="F20" s="2"/>
      <c r="G20" s="2"/>
      <c r="H20" s="2"/>
      <c r="I20" s="4"/>
      <c r="J20" s="4"/>
      <c r="K20" s="4"/>
      <c r="L20" s="4"/>
      <c r="M20" s="4"/>
      <c r="N20" s="4"/>
      <c r="O20" s="4"/>
      <c r="P20" s="4"/>
      <c r="Q20" s="2"/>
      <c r="R20" s="4"/>
      <c r="S20" s="4"/>
      <c r="T20" s="4"/>
      <c r="U20" s="4"/>
      <c r="V20" s="4"/>
      <c r="W20" s="2"/>
      <c r="X20" s="2"/>
      <c r="Y20" s="2"/>
      <c r="Z20" s="4"/>
      <c r="AA20" s="10"/>
    </row>
    <row r="21" spans="2:27" ht="69" customHeight="1">
      <c r="B21" s="9"/>
      <c r="C21" s="293" t="s">
        <v>30</v>
      </c>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4"/>
    </row>
    <row r="22" spans="2:27" ht="12" customHeight="1">
      <c r="B22" s="9"/>
      <c r="C22" s="2"/>
      <c r="D22" s="2"/>
      <c r="E22" s="2"/>
      <c r="F22" s="2"/>
      <c r="G22" s="2"/>
      <c r="H22" s="2"/>
      <c r="I22" s="4"/>
      <c r="J22" s="4"/>
      <c r="K22" s="4"/>
      <c r="L22" s="2"/>
      <c r="M22" s="2"/>
      <c r="N22" s="4"/>
      <c r="O22" s="2"/>
      <c r="P22" s="4"/>
      <c r="Q22" s="2"/>
      <c r="R22" s="4"/>
      <c r="S22" s="4"/>
      <c r="T22" s="4"/>
      <c r="U22" s="4"/>
      <c r="V22" s="4"/>
      <c r="W22" s="2"/>
      <c r="X22" s="2"/>
      <c r="Y22" s="2"/>
      <c r="Z22" s="4"/>
      <c r="AA22" s="10"/>
    </row>
    <row r="23" spans="2:27" ht="28.25" customHeight="1">
      <c r="B23" s="9"/>
      <c r="C23" s="293" t="s">
        <v>31</v>
      </c>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4"/>
    </row>
    <row r="24" spans="2:27">
      <c r="B24" s="9"/>
      <c r="C24" s="2"/>
      <c r="D24" s="2"/>
      <c r="E24" s="2"/>
      <c r="F24" s="2"/>
      <c r="G24" s="2"/>
      <c r="H24" s="2"/>
      <c r="I24" s="4"/>
      <c r="J24" s="4"/>
      <c r="K24" s="4"/>
      <c r="L24" s="2"/>
      <c r="M24" s="2"/>
      <c r="N24" s="4"/>
      <c r="O24" s="2"/>
      <c r="P24" s="4"/>
      <c r="Q24" s="2"/>
      <c r="R24" s="4"/>
      <c r="S24" s="4"/>
      <c r="T24" s="4"/>
      <c r="U24" s="4"/>
      <c r="V24" s="4"/>
      <c r="W24" s="2"/>
      <c r="X24" s="2"/>
      <c r="Y24" s="2"/>
      <c r="Z24" s="4"/>
      <c r="AA24" s="10"/>
    </row>
    <row r="25" spans="2:27">
      <c r="B25" s="9"/>
      <c r="C25" s="18" t="s">
        <v>10</v>
      </c>
      <c r="D25" s="18"/>
      <c r="E25" s="18"/>
      <c r="F25" s="18"/>
      <c r="G25" s="18"/>
      <c r="H25" s="18"/>
      <c r="I25" s="18"/>
      <c r="J25" s="18"/>
      <c r="K25" s="18"/>
      <c r="L25" s="18"/>
      <c r="M25" s="18"/>
      <c r="N25" s="18"/>
      <c r="O25" s="18"/>
      <c r="P25" s="18"/>
      <c r="Q25" s="18"/>
      <c r="R25" s="18"/>
      <c r="S25" s="18"/>
      <c r="T25" s="18"/>
      <c r="U25" s="18"/>
      <c r="V25" s="18"/>
      <c r="W25" s="2"/>
      <c r="X25" s="2"/>
      <c r="Y25" s="2"/>
      <c r="Z25" s="4"/>
      <c r="AA25" s="10"/>
    </row>
    <row r="26" spans="2:27">
      <c r="B26" s="9"/>
      <c r="C26" s="18" t="s">
        <v>11</v>
      </c>
      <c r="D26" s="18"/>
      <c r="E26" s="18"/>
      <c r="F26" s="18"/>
      <c r="G26" s="18"/>
      <c r="H26" s="18"/>
      <c r="I26" s="18"/>
      <c r="J26" s="18"/>
      <c r="K26" s="18"/>
      <c r="L26" s="18"/>
      <c r="M26" s="18"/>
      <c r="N26" s="18"/>
      <c r="O26" s="18"/>
      <c r="P26" s="18"/>
      <c r="Q26" s="18"/>
      <c r="R26" s="18"/>
      <c r="S26" s="18"/>
      <c r="T26" s="18"/>
      <c r="U26" s="18"/>
      <c r="V26" s="18"/>
      <c r="W26" s="2"/>
      <c r="X26" s="2"/>
      <c r="Y26" s="2"/>
      <c r="Z26" s="4"/>
      <c r="AA26" s="10"/>
    </row>
    <row r="27" spans="2:27">
      <c r="B27" s="9"/>
      <c r="C27" s="18"/>
      <c r="D27" s="18"/>
      <c r="E27" s="18"/>
      <c r="F27" s="18"/>
      <c r="G27" s="18"/>
      <c r="H27" s="18"/>
      <c r="I27" s="18"/>
      <c r="J27" s="18"/>
      <c r="K27" s="18"/>
      <c r="L27" s="18"/>
      <c r="M27" s="18"/>
      <c r="N27" s="18"/>
      <c r="O27" s="18"/>
      <c r="P27" s="18"/>
      <c r="Q27" s="18"/>
      <c r="R27" s="18"/>
      <c r="S27" s="18"/>
      <c r="T27" s="18"/>
      <c r="U27" s="18"/>
      <c r="V27" s="18"/>
      <c r="W27" s="2"/>
      <c r="X27" s="2"/>
      <c r="Y27" s="2"/>
      <c r="Z27" s="4"/>
      <c r="AA27" s="10"/>
    </row>
    <row r="28" spans="2:27">
      <c r="B28" s="9"/>
      <c r="C28" s="18" t="s">
        <v>39</v>
      </c>
      <c r="D28" s="18"/>
      <c r="E28" s="18"/>
      <c r="F28" s="18"/>
      <c r="G28" s="18"/>
      <c r="H28" s="18"/>
      <c r="I28" s="18"/>
      <c r="J28" s="18"/>
      <c r="K28" s="18"/>
      <c r="L28" s="18"/>
      <c r="M28" s="18"/>
      <c r="N28" s="18"/>
      <c r="O28" s="18"/>
      <c r="P28" s="18"/>
      <c r="Q28" s="18"/>
      <c r="R28" s="18"/>
      <c r="S28" s="18"/>
      <c r="T28" s="18"/>
      <c r="U28" s="18"/>
      <c r="V28" s="18"/>
      <c r="W28" s="2"/>
      <c r="X28" s="2"/>
      <c r="Y28" s="2"/>
      <c r="Z28" s="4"/>
      <c r="AA28" s="10"/>
    </row>
    <row r="29" spans="2:27">
      <c r="B29" s="9"/>
      <c r="C29" s="2"/>
      <c r="D29" s="2"/>
      <c r="E29" s="2"/>
      <c r="F29" s="2"/>
      <c r="G29" s="2"/>
      <c r="H29" s="2"/>
      <c r="I29" s="4"/>
      <c r="J29" s="4"/>
      <c r="K29" s="4"/>
      <c r="L29" s="4"/>
      <c r="M29" s="4"/>
      <c r="N29" s="4"/>
      <c r="O29" s="4"/>
      <c r="P29" s="4"/>
      <c r="Q29" s="2"/>
      <c r="R29" s="4"/>
      <c r="S29" s="4"/>
      <c r="T29" s="4"/>
      <c r="U29" s="4"/>
      <c r="V29" s="4"/>
      <c r="W29" s="2"/>
      <c r="X29" s="2"/>
      <c r="Y29" s="2"/>
      <c r="Z29" s="4"/>
      <c r="AA29" s="10"/>
    </row>
    <row r="30" spans="2:27" ht="72.5" customHeight="1">
      <c r="B30" s="9"/>
      <c r="C30" s="293" t="s">
        <v>32</v>
      </c>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4"/>
    </row>
    <row r="31" spans="2:27" ht="12" customHeight="1">
      <c r="B31" s="9"/>
      <c r="C31" s="2"/>
      <c r="D31" s="2"/>
      <c r="E31" s="2"/>
      <c r="F31" s="2"/>
      <c r="G31" s="2"/>
      <c r="H31" s="2"/>
      <c r="I31" s="4"/>
      <c r="J31" s="4"/>
      <c r="K31" s="4"/>
      <c r="L31" s="4"/>
      <c r="M31" s="4"/>
      <c r="N31" s="4"/>
      <c r="O31" s="4"/>
      <c r="P31" s="4"/>
      <c r="Q31" s="2"/>
      <c r="R31" s="4"/>
      <c r="S31" s="4"/>
      <c r="T31" s="4"/>
      <c r="U31" s="4"/>
      <c r="V31" s="4"/>
      <c r="W31" s="2"/>
      <c r="X31" s="2"/>
      <c r="Y31" s="2"/>
      <c r="Z31" s="4"/>
      <c r="AA31" s="10"/>
    </row>
    <row r="32" spans="2:27" ht="56.5" customHeight="1">
      <c r="B32" s="9"/>
      <c r="C32" s="293" t="s">
        <v>38</v>
      </c>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4"/>
    </row>
    <row r="33" spans="2:27" s="30" customFormat="1">
      <c r="B33" s="35"/>
      <c r="C33" s="26"/>
      <c r="D33" s="26"/>
      <c r="E33" s="26"/>
      <c r="F33" s="26"/>
      <c r="G33" s="26"/>
      <c r="H33" s="26"/>
      <c r="I33" s="25"/>
      <c r="J33" s="25"/>
      <c r="K33" s="25"/>
      <c r="L33" s="25"/>
      <c r="M33" s="25"/>
      <c r="N33" s="25"/>
      <c r="O33" s="25"/>
      <c r="P33" s="25"/>
      <c r="Q33" s="26"/>
      <c r="R33" s="25"/>
      <c r="S33" s="25"/>
      <c r="T33" s="25"/>
      <c r="U33" s="25"/>
      <c r="V33" s="25"/>
      <c r="W33" s="26"/>
      <c r="X33" s="26"/>
      <c r="Y33" s="26"/>
      <c r="Z33" s="25"/>
      <c r="AA33" s="31"/>
    </row>
    <row r="34" spans="2:27" s="30" customFormat="1">
      <c r="B34" s="35"/>
      <c r="C34" s="26"/>
      <c r="D34" s="26"/>
      <c r="E34" s="26"/>
      <c r="F34" s="26"/>
      <c r="G34" s="26"/>
      <c r="H34" s="26"/>
      <c r="I34" s="25"/>
      <c r="J34" s="25"/>
      <c r="K34" s="25"/>
      <c r="L34" s="25"/>
      <c r="M34" s="25"/>
      <c r="N34" s="25"/>
      <c r="O34" s="25"/>
      <c r="P34" s="25"/>
      <c r="Q34" s="26"/>
      <c r="R34" s="25"/>
      <c r="S34" s="25"/>
      <c r="T34" s="25"/>
      <c r="U34" s="25"/>
      <c r="V34" s="25"/>
      <c r="W34" s="26"/>
      <c r="X34" s="26"/>
      <c r="Y34" s="26"/>
      <c r="Z34" s="25"/>
      <c r="AA34" s="31"/>
    </row>
    <row r="35" spans="2:27" s="30" customFormat="1">
      <c r="B35" s="35"/>
      <c r="C35" s="27" t="s">
        <v>0</v>
      </c>
      <c r="D35" s="26"/>
      <c r="E35" s="26"/>
      <c r="F35" s="26"/>
      <c r="G35" s="26"/>
      <c r="H35" s="26"/>
      <c r="I35" s="25"/>
      <c r="J35" s="25"/>
      <c r="K35" s="25"/>
      <c r="L35" s="25"/>
      <c r="M35" s="25"/>
      <c r="N35" s="25"/>
      <c r="O35" s="25"/>
      <c r="P35" s="25"/>
      <c r="Q35" s="26"/>
      <c r="R35" s="25"/>
      <c r="S35" s="25"/>
      <c r="T35" s="25"/>
      <c r="U35" s="25"/>
      <c r="V35" s="25"/>
      <c r="W35" s="26"/>
      <c r="X35" s="26"/>
      <c r="Y35" s="26"/>
      <c r="Z35" s="25"/>
      <c r="AA35" s="31"/>
    </row>
    <row r="36" spans="2:27" s="30" customFormat="1">
      <c r="B36" s="35"/>
      <c r="C36" s="26" t="s">
        <v>1</v>
      </c>
      <c r="D36" s="26"/>
      <c r="E36" s="26"/>
      <c r="F36" s="26"/>
      <c r="G36" s="26"/>
      <c r="H36" s="26"/>
      <c r="I36" s="25"/>
      <c r="J36" s="25"/>
      <c r="K36" s="25"/>
      <c r="L36" s="25"/>
      <c r="M36" s="25"/>
      <c r="N36" s="25"/>
      <c r="O36" s="25"/>
      <c r="P36" s="25"/>
      <c r="Q36" s="26"/>
      <c r="R36" s="25"/>
      <c r="S36" s="25"/>
      <c r="T36" s="25"/>
      <c r="U36" s="25"/>
      <c r="V36" s="25"/>
      <c r="W36" s="26"/>
      <c r="X36" s="26"/>
      <c r="Y36" s="26"/>
      <c r="Z36" s="25"/>
      <c r="AA36" s="31"/>
    </row>
    <row r="37" spans="2:27" s="30" customFormat="1">
      <c r="B37" s="35"/>
      <c r="C37" s="26" t="s">
        <v>26</v>
      </c>
      <c r="D37" s="26"/>
      <c r="E37" s="26"/>
      <c r="F37" s="26"/>
      <c r="G37" s="26"/>
      <c r="H37" s="26"/>
      <c r="I37" s="25"/>
      <c r="J37" s="25"/>
      <c r="K37" s="25"/>
      <c r="L37" s="25"/>
      <c r="M37" s="25"/>
      <c r="N37" s="25"/>
      <c r="O37" s="25"/>
      <c r="P37" s="25"/>
      <c r="Q37" s="26"/>
      <c r="R37" s="25"/>
      <c r="S37" s="25"/>
      <c r="T37" s="25"/>
      <c r="U37" s="25"/>
      <c r="V37" s="25"/>
      <c r="W37" s="26"/>
      <c r="X37" s="26"/>
      <c r="Y37" s="26"/>
      <c r="Z37" s="25"/>
      <c r="AA37" s="31"/>
    </row>
    <row r="38" spans="2:27" s="30" customFormat="1" ht="9" customHeight="1">
      <c r="B38" s="35"/>
      <c r="C38" s="26"/>
      <c r="D38" s="26"/>
      <c r="E38" s="26"/>
      <c r="F38" s="26"/>
      <c r="G38" s="26"/>
      <c r="H38" s="26"/>
      <c r="I38" s="25"/>
      <c r="J38" s="25"/>
      <c r="K38" s="25"/>
      <c r="L38" s="25"/>
      <c r="M38" s="25"/>
      <c r="N38" s="25"/>
      <c r="O38" s="25"/>
      <c r="P38" s="25"/>
      <c r="Q38" s="26"/>
      <c r="R38" s="25"/>
      <c r="S38" s="25"/>
      <c r="T38" s="25"/>
      <c r="U38" s="25"/>
      <c r="V38" s="25"/>
      <c r="W38" s="26"/>
      <c r="X38" s="26"/>
      <c r="Y38" s="26"/>
      <c r="Z38" s="25"/>
      <c r="AA38" s="31"/>
    </row>
    <row r="39" spans="2:27" s="30" customFormat="1" ht="9" customHeight="1">
      <c r="B39" s="35"/>
      <c r="C39" s="26"/>
      <c r="D39" s="25"/>
      <c r="E39" s="26"/>
      <c r="F39" s="26"/>
      <c r="G39" s="26"/>
      <c r="H39" s="26"/>
      <c r="I39" s="25"/>
      <c r="J39" s="25"/>
      <c r="K39" s="25"/>
      <c r="L39" s="25"/>
      <c r="M39" s="25"/>
      <c r="N39" s="25"/>
      <c r="O39" s="25"/>
      <c r="P39" s="25"/>
      <c r="Q39" s="26"/>
      <c r="R39" s="25"/>
      <c r="S39" s="25"/>
      <c r="T39" s="25"/>
      <c r="U39" s="25"/>
      <c r="V39" s="25"/>
      <c r="W39" s="26"/>
      <c r="X39" s="26"/>
      <c r="Y39" s="26"/>
      <c r="Z39" s="25"/>
      <c r="AA39" s="31"/>
    </row>
    <row r="40" spans="2:27" s="30" customFormat="1">
      <c r="B40" s="35"/>
      <c r="C40" s="26" t="s">
        <v>25</v>
      </c>
      <c r="D40" s="26"/>
      <c r="E40" s="26"/>
      <c r="F40" s="26"/>
      <c r="G40" s="26"/>
      <c r="H40" s="26"/>
      <c r="I40" s="25"/>
      <c r="J40" s="25"/>
      <c r="K40" s="25"/>
      <c r="L40" s="25"/>
      <c r="M40" s="25"/>
      <c r="N40" s="25"/>
      <c r="O40" s="25"/>
      <c r="P40" s="25"/>
      <c r="Q40" s="26"/>
      <c r="R40" s="25"/>
      <c r="S40" s="25"/>
      <c r="T40" s="25"/>
      <c r="U40" s="25"/>
      <c r="V40" s="25"/>
      <c r="W40" s="26"/>
      <c r="X40" s="26"/>
      <c r="Y40" s="26"/>
      <c r="Z40" s="25"/>
      <c r="AA40" s="31"/>
    </row>
    <row r="41" spans="2:27">
      <c r="B41" s="9"/>
      <c r="C41" s="5" t="s">
        <v>12</v>
      </c>
      <c r="D41" s="2"/>
      <c r="E41" s="2"/>
      <c r="F41" s="2"/>
      <c r="G41" s="2"/>
      <c r="H41" s="2"/>
      <c r="I41" s="4"/>
      <c r="J41" s="4"/>
      <c r="K41" s="4"/>
      <c r="L41" s="4"/>
      <c r="M41" s="4"/>
      <c r="N41" s="4"/>
      <c r="O41" s="4"/>
      <c r="P41" s="4"/>
      <c r="Q41" s="2"/>
      <c r="R41" s="4"/>
      <c r="S41" s="4"/>
      <c r="T41" s="4"/>
      <c r="U41" s="4"/>
      <c r="V41" s="4"/>
      <c r="W41" s="2"/>
      <c r="X41" s="2"/>
      <c r="Y41" s="2"/>
      <c r="Z41" s="4"/>
      <c r="AA41" s="10"/>
    </row>
    <row r="42" spans="2:27" ht="12" customHeight="1">
      <c r="B42" s="11"/>
      <c r="C42" s="7"/>
      <c r="D42" s="7"/>
      <c r="E42" s="7"/>
      <c r="F42" s="7"/>
      <c r="G42" s="7"/>
      <c r="H42" s="7"/>
      <c r="I42" s="8"/>
      <c r="J42" s="8"/>
      <c r="K42" s="8"/>
      <c r="L42" s="8"/>
      <c r="M42" s="8"/>
      <c r="N42" s="8"/>
      <c r="O42" s="8"/>
      <c r="P42" s="8"/>
      <c r="Q42" s="7"/>
      <c r="R42" s="8"/>
      <c r="S42" s="8"/>
      <c r="T42" s="8"/>
      <c r="U42" s="8"/>
      <c r="V42" s="8"/>
      <c r="W42" s="7"/>
      <c r="X42" s="7"/>
      <c r="Y42" s="7"/>
      <c r="Z42" s="8"/>
      <c r="AA42" s="12"/>
    </row>
    <row r="43" spans="2:27" ht="18" customHeight="1">
      <c r="C43"/>
      <c r="D43"/>
      <c r="E43"/>
      <c r="F43"/>
      <c r="G43"/>
      <c r="H43"/>
    </row>
    <row r="44" spans="2:27">
      <c r="C44"/>
      <c r="D44"/>
      <c r="E44"/>
      <c r="F44"/>
      <c r="G44"/>
      <c r="H44"/>
    </row>
    <row r="45" spans="2:27">
      <c r="C45"/>
      <c r="D45"/>
      <c r="E45"/>
      <c r="F45"/>
      <c r="G45"/>
      <c r="H45"/>
    </row>
    <row r="46" spans="2:27">
      <c r="C46"/>
      <c r="D46"/>
      <c r="E46"/>
      <c r="F46"/>
      <c r="G46"/>
      <c r="H46"/>
    </row>
    <row r="47" spans="2:27">
      <c r="C47"/>
      <c r="D47"/>
      <c r="E47"/>
      <c r="F47"/>
      <c r="G47"/>
      <c r="H47"/>
    </row>
    <row r="48" spans="2:27">
      <c r="C48"/>
      <c r="D48"/>
      <c r="E48"/>
      <c r="F48"/>
      <c r="G48"/>
      <c r="H48"/>
    </row>
    <row r="49" spans="3:22" ht="18" customHeight="1">
      <c r="C49" s="1"/>
      <c r="D49"/>
      <c r="E49"/>
      <c r="F49"/>
      <c r="G49"/>
      <c r="H49"/>
    </row>
    <row r="50" spans="3:22">
      <c r="C50" s="19"/>
      <c r="D50"/>
      <c r="E50"/>
      <c r="F50"/>
      <c r="G50"/>
      <c r="H50"/>
    </row>
    <row r="51" spans="3:22">
      <c r="C51" s="19"/>
      <c r="D51"/>
      <c r="E51"/>
      <c r="F51"/>
      <c r="G51"/>
      <c r="H51"/>
    </row>
    <row r="52" spans="3:22">
      <c r="C52" s="19"/>
      <c r="D52"/>
      <c r="E52"/>
      <c r="F52"/>
      <c r="G52"/>
      <c r="H52"/>
    </row>
    <row r="53" spans="3:22" ht="18" customHeight="1">
      <c r="C53" s="1"/>
      <c r="D53"/>
      <c r="E53"/>
      <c r="F53"/>
      <c r="G53"/>
      <c r="H53"/>
    </row>
    <row r="54" spans="3:22">
      <c r="C54"/>
      <c r="D54"/>
      <c r="E54"/>
      <c r="F54"/>
      <c r="G54"/>
      <c r="H54"/>
    </row>
    <row r="55" spans="3:22">
      <c r="C55"/>
      <c r="D55"/>
      <c r="E55"/>
      <c r="F55"/>
      <c r="G55"/>
      <c r="H55"/>
    </row>
    <row r="56" spans="3:22">
      <c r="C56"/>
      <c r="D56"/>
      <c r="E56"/>
      <c r="F56"/>
      <c r="G56"/>
      <c r="H56"/>
    </row>
    <row r="57" spans="3:22">
      <c r="C57"/>
      <c r="D57"/>
      <c r="E57"/>
      <c r="F57"/>
      <c r="G57"/>
      <c r="H57"/>
    </row>
    <row r="58" spans="3:22">
      <c r="C58"/>
      <c r="D58"/>
      <c r="E58"/>
      <c r="F58"/>
      <c r="G58"/>
      <c r="H58"/>
    </row>
    <row r="59" spans="3:22">
      <c r="C59"/>
      <c r="D59"/>
      <c r="E59"/>
      <c r="F59"/>
      <c r="G59"/>
      <c r="H59"/>
    </row>
    <row r="60" spans="3:22">
      <c r="C60"/>
      <c r="D60"/>
      <c r="E60"/>
      <c r="F60"/>
      <c r="G60"/>
      <c r="H60"/>
    </row>
    <row r="61" spans="3:22">
      <c r="C61"/>
      <c r="D61"/>
      <c r="E61"/>
      <c r="F61"/>
      <c r="G61"/>
      <c r="H61"/>
    </row>
    <row r="62" spans="3:22">
      <c r="C62"/>
    </row>
    <row r="63" spans="3:22">
      <c r="C63"/>
      <c r="R63"/>
      <c r="V63" s="23"/>
    </row>
  </sheetData>
  <mergeCells count="9">
    <mergeCell ref="I1:S1"/>
    <mergeCell ref="I2:T4"/>
    <mergeCell ref="C5:H5"/>
    <mergeCell ref="C6:G6"/>
    <mergeCell ref="C32:AA32"/>
    <mergeCell ref="C12:AA12"/>
    <mergeCell ref="C21:AA21"/>
    <mergeCell ref="C23:AA23"/>
    <mergeCell ref="C30:AA30"/>
  </mergeCells>
  <phoneticPr fontId="0" type="noConversion"/>
  <pageMargins left="0.79000000000000015" right="0.79000000000000015" top="0.39000000000000007" bottom="0.39000000000000007" header="0.2" footer="0.24000000000000002"/>
  <pageSetup paperSize="9" scale="77" orientation="portrait" horizontalDpi="300" verticalDpi="300" r:id="rId1"/>
  <headerFooter>
    <oddFooter xml:space="preserve">&amp;CGeschäftsstelle VKR  Schachenallee 29C CH-5000 Aarau
Tel. +41 (0)62 834 00 60 www.vkr.ch  info@vkr.ch
&amp;R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E39"/>
  <sheetViews>
    <sheetView showGridLines="0" zoomScale="96" zoomScaleNormal="96" zoomScalePageLayoutView="120" workbookViewId="0">
      <pane ySplit="7" topLeftCell="A8" activePane="bottomLeft" state="frozen"/>
      <selection activeCell="C23" sqref="C23:AA23"/>
      <selection pane="bottomLeft" activeCell="D14" sqref="D14"/>
    </sheetView>
  </sheetViews>
  <sheetFormatPr baseColWidth="10" defaultColWidth="10.8203125" defaultRowHeight="12.7"/>
  <cols>
    <col min="1" max="1" width="17.8203125" style="3" customWidth="1"/>
    <col min="2" max="2" width="0.46875" style="3" customWidth="1"/>
    <col min="3" max="3" width="8" style="4" customWidth="1"/>
    <col min="4" max="4" width="6.29296875" style="3" customWidth="1"/>
    <col min="5" max="5" width="1.17578125" style="3" customWidth="1"/>
    <col min="6" max="6" width="4" style="3" customWidth="1"/>
    <col min="7" max="7" width="5" style="3" customWidth="1"/>
    <col min="8" max="8" width="1.17578125" style="3" customWidth="1"/>
    <col min="9" max="9" width="3.46875" style="3" customWidth="1"/>
    <col min="10" max="10" width="6.46875" style="3" customWidth="1"/>
    <col min="11" max="11" width="1.17578125" style="3" customWidth="1"/>
    <col min="12" max="12" width="6" style="3" customWidth="1"/>
    <col min="13" max="13" width="1.17578125" style="3" customWidth="1"/>
    <col min="14" max="14" width="6" style="3" customWidth="1"/>
    <col min="15" max="15" width="1.29296875" style="3" customWidth="1"/>
    <col min="16" max="16" width="8.46875" style="3" customWidth="1"/>
    <col min="17" max="17" width="5" hidden="1" customWidth="1"/>
    <col min="18" max="18" width="5" style="3" customWidth="1"/>
    <col min="19" max="19" width="7.17578125" style="3" customWidth="1"/>
    <col min="20" max="20" width="2" style="3" customWidth="1"/>
    <col min="21" max="21" width="1.703125" style="3" customWidth="1"/>
    <col min="22" max="22" width="5.703125" style="3" customWidth="1"/>
    <col min="23" max="23" width="11.29296875" hidden="1" customWidth="1"/>
    <col min="24" max="24" width="3.8203125" hidden="1" customWidth="1"/>
    <col min="25" max="25" width="4" style="3" customWidth="1"/>
    <col min="26" max="26" width="3.17578125" style="3" customWidth="1"/>
    <col min="27" max="27" width="3.8203125" style="3" customWidth="1"/>
    <col min="28" max="29" width="8.46875" style="3" customWidth="1"/>
    <col min="30" max="31" width="8.29296875" style="3" customWidth="1"/>
    <col min="32" max="16384" width="10.8203125" style="3"/>
  </cols>
  <sheetData>
    <row r="1" spans="2:31" ht="18" customHeight="1">
      <c r="B1" s="20"/>
      <c r="C1" s="29"/>
      <c r="D1" s="6"/>
      <c r="E1" s="6"/>
      <c r="F1" s="6"/>
      <c r="G1" s="16"/>
      <c r="H1" s="6"/>
      <c r="I1" s="289" t="s">
        <v>76</v>
      </c>
      <c r="J1" s="289"/>
      <c r="K1" s="289"/>
      <c r="L1" s="289"/>
      <c r="M1" s="289"/>
      <c r="N1" s="289"/>
      <c r="O1" s="289"/>
      <c r="P1" s="289"/>
      <c r="Q1" s="289"/>
      <c r="R1" s="289"/>
      <c r="S1" s="289"/>
      <c r="T1" s="146"/>
      <c r="U1" s="21"/>
      <c r="V1" s="21"/>
      <c r="W1" s="21"/>
      <c r="X1" s="21"/>
      <c r="Y1" s="21"/>
      <c r="Z1" s="21"/>
      <c r="AA1" s="125" t="s">
        <v>141</v>
      </c>
      <c r="AD1"/>
      <c r="AE1" s="121"/>
    </row>
    <row r="2" spans="2:31" ht="18" customHeight="1">
      <c r="B2" s="117"/>
      <c r="C2" s="118"/>
      <c r="D2" s="4"/>
      <c r="E2" s="4"/>
      <c r="F2" s="4"/>
      <c r="G2" s="2"/>
      <c r="H2" s="4"/>
      <c r="I2" s="290" t="s">
        <v>51</v>
      </c>
      <c r="J2" s="290"/>
      <c r="K2" s="290"/>
      <c r="L2" s="290"/>
      <c r="M2" s="290"/>
      <c r="N2" s="290"/>
      <c r="O2" s="290"/>
      <c r="P2" s="290"/>
      <c r="Q2" s="290"/>
      <c r="R2" s="290"/>
      <c r="S2" s="290"/>
      <c r="T2" s="290"/>
      <c r="U2" s="119"/>
      <c r="V2" s="119"/>
      <c r="W2" s="119"/>
      <c r="X2" s="119"/>
      <c r="Y2" s="119"/>
      <c r="Z2" s="119"/>
      <c r="AA2" s="120"/>
      <c r="AD2"/>
      <c r="AE2" s="122"/>
    </row>
    <row r="3" spans="2:31" ht="18" customHeight="1">
      <c r="B3" s="117"/>
      <c r="C3" s="118"/>
      <c r="D3" s="4"/>
      <c r="E3" s="4"/>
      <c r="F3" s="4"/>
      <c r="G3" s="2"/>
      <c r="H3" s="4"/>
      <c r="I3" s="290"/>
      <c r="J3" s="290"/>
      <c r="K3" s="290"/>
      <c r="L3" s="290"/>
      <c r="M3" s="290"/>
      <c r="N3" s="290"/>
      <c r="O3" s="290"/>
      <c r="P3" s="290"/>
      <c r="Q3" s="290"/>
      <c r="R3" s="290"/>
      <c r="S3" s="290"/>
      <c r="T3" s="290"/>
      <c r="U3" s="119"/>
      <c r="V3" s="119"/>
      <c r="W3" s="119"/>
      <c r="X3" s="119"/>
      <c r="Y3" s="119"/>
      <c r="Z3" s="119"/>
      <c r="AA3" s="120"/>
      <c r="AD3"/>
      <c r="AE3" s="122"/>
    </row>
    <row r="4" spans="2:31" ht="18" customHeight="1">
      <c r="B4" s="9"/>
      <c r="C4" s="15"/>
      <c r="D4" s="4"/>
      <c r="E4" s="4"/>
      <c r="F4" s="4"/>
      <c r="G4" s="4"/>
      <c r="H4" s="4"/>
      <c r="I4" s="290"/>
      <c r="J4" s="290"/>
      <c r="K4" s="290"/>
      <c r="L4" s="290"/>
      <c r="M4" s="290"/>
      <c r="N4" s="290"/>
      <c r="O4" s="290"/>
      <c r="P4" s="290"/>
      <c r="Q4" s="290"/>
      <c r="R4" s="290"/>
      <c r="S4" s="290"/>
      <c r="T4" s="290"/>
      <c r="U4" s="4"/>
      <c r="V4" s="4"/>
      <c r="W4" s="2"/>
      <c r="X4" s="2"/>
      <c r="Y4" s="2"/>
      <c r="Z4" s="4"/>
      <c r="AA4" s="10"/>
      <c r="AE4" s="122"/>
    </row>
    <row r="5" spans="2:31" ht="18" customHeight="1">
      <c r="B5" s="9"/>
      <c r="C5" s="291" t="s">
        <v>52</v>
      </c>
      <c r="D5" s="291"/>
      <c r="E5" s="291"/>
      <c r="F5" s="291"/>
      <c r="G5" s="291"/>
      <c r="H5" s="291"/>
      <c r="I5" s="132"/>
      <c r="J5" s="132"/>
      <c r="K5" s="132"/>
      <c r="L5" s="132"/>
      <c r="M5" s="132"/>
      <c r="N5" s="132"/>
      <c r="O5" s="132"/>
      <c r="P5" s="132"/>
      <c r="Q5" s="132"/>
      <c r="R5" s="132"/>
      <c r="S5" s="132"/>
      <c r="T5" s="4"/>
      <c r="U5" s="4"/>
      <c r="V5" s="4"/>
      <c r="W5" s="2"/>
      <c r="X5" s="2"/>
      <c r="Y5" s="2"/>
      <c r="Z5" s="4"/>
      <c r="AA5" s="10"/>
      <c r="AE5" s="122"/>
    </row>
    <row r="6" spans="2:31" ht="18" customHeight="1">
      <c r="B6" s="9"/>
      <c r="C6" s="292" t="s">
        <v>53</v>
      </c>
      <c r="D6" s="292"/>
      <c r="E6" s="292"/>
      <c r="F6" s="292"/>
      <c r="G6" s="292"/>
      <c r="H6" s="132"/>
      <c r="I6" s="132"/>
      <c r="J6" s="132"/>
      <c r="K6" s="132"/>
      <c r="L6" s="132"/>
      <c r="M6" s="132"/>
      <c r="N6" s="132"/>
      <c r="O6" s="132"/>
      <c r="P6" s="132"/>
      <c r="Q6" s="132"/>
      <c r="R6" s="132"/>
      <c r="S6" s="132"/>
      <c r="T6" s="4"/>
      <c r="U6" s="4"/>
      <c r="V6" s="4"/>
      <c r="W6" s="2"/>
      <c r="X6" s="2"/>
      <c r="Y6" s="2"/>
      <c r="Z6" s="4"/>
      <c r="AA6" s="10"/>
      <c r="AE6" s="122"/>
    </row>
    <row r="7" spans="2:31" ht="8.25" customHeight="1">
      <c r="B7" s="11"/>
      <c r="C7" s="22"/>
      <c r="D7" s="124"/>
      <c r="E7" s="124"/>
      <c r="F7" s="124"/>
      <c r="G7" s="124"/>
      <c r="H7" s="124"/>
      <c r="I7" s="124"/>
      <c r="J7" s="124"/>
      <c r="K7" s="124"/>
      <c r="L7" s="124"/>
      <c r="M7" s="124"/>
      <c r="N7" s="124"/>
      <c r="O7" s="124"/>
      <c r="P7" s="124"/>
      <c r="Q7" s="124"/>
      <c r="R7" s="124"/>
      <c r="S7" s="124"/>
      <c r="T7" s="8"/>
      <c r="U7" s="8"/>
      <c r="V7" s="8"/>
      <c r="W7" s="7"/>
      <c r="X7" s="7"/>
      <c r="Y7" s="7"/>
      <c r="Z7" s="8"/>
      <c r="AA7" s="123"/>
    </row>
    <row r="8" spans="2:31" ht="8.5" customHeight="1">
      <c r="B8" s="4"/>
      <c r="C8" s="15"/>
      <c r="D8" s="4"/>
      <c r="E8" s="4"/>
      <c r="F8" s="4"/>
      <c r="G8" s="4"/>
      <c r="H8" s="4"/>
      <c r="I8" s="4"/>
      <c r="J8" s="4"/>
      <c r="K8" s="4"/>
      <c r="L8" s="4"/>
      <c r="M8" s="4"/>
      <c r="N8" s="4"/>
      <c r="O8" s="4"/>
      <c r="P8" s="4"/>
      <c r="Q8" s="2"/>
      <c r="R8" s="4"/>
      <c r="S8" s="4"/>
      <c r="T8" s="4"/>
      <c r="U8" s="4"/>
      <c r="V8" s="4"/>
      <c r="W8" s="2"/>
      <c r="X8" s="2"/>
      <c r="Y8" s="4"/>
      <c r="Z8" s="4"/>
      <c r="AA8" s="4"/>
    </row>
    <row r="9" spans="2:31" ht="33.5" customHeight="1">
      <c r="B9" s="14"/>
      <c r="C9" s="36" t="s">
        <v>13</v>
      </c>
      <c r="D9" s="16"/>
      <c r="E9" s="16"/>
      <c r="F9" s="16"/>
      <c r="G9" s="16"/>
      <c r="H9" s="16"/>
      <c r="I9" s="6"/>
      <c r="J9" s="6"/>
      <c r="K9" s="6"/>
      <c r="L9" s="6"/>
      <c r="M9" s="6"/>
      <c r="N9" s="6"/>
      <c r="O9" s="6"/>
      <c r="P9" s="6"/>
      <c r="Q9" s="16"/>
      <c r="R9" s="6"/>
      <c r="S9" s="6"/>
      <c r="T9" s="6"/>
      <c r="U9" s="6"/>
      <c r="V9" s="6"/>
      <c r="W9" s="16"/>
      <c r="X9" s="16"/>
      <c r="Y9" s="6"/>
      <c r="Z9" s="6"/>
      <c r="AA9" s="13"/>
    </row>
    <row r="10" spans="2:31" ht="9" customHeight="1">
      <c r="B10" s="9"/>
      <c r="C10" s="24"/>
      <c r="D10" s="2"/>
      <c r="E10" s="2"/>
      <c r="F10" s="2"/>
      <c r="G10" s="2"/>
      <c r="H10" s="2"/>
      <c r="I10" s="4"/>
      <c r="J10" s="4"/>
      <c r="K10" s="4"/>
      <c r="L10" s="4"/>
      <c r="M10" s="4"/>
      <c r="N10" s="4"/>
      <c r="O10" s="4"/>
      <c r="P10" s="4"/>
      <c r="Q10" s="2"/>
      <c r="R10" s="4"/>
      <c r="S10" s="4"/>
      <c r="T10" s="4"/>
      <c r="U10" s="4"/>
      <c r="V10" s="4"/>
      <c r="W10" s="2"/>
      <c r="X10" s="2"/>
      <c r="Y10" s="4"/>
      <c r="Z10" s="4"/>
      <c r="AA10" s="10"/>
    </row>
    <row r="11" spans="2:31">
      <c r="B11" s="9"/>
      <c r="C11" s="2" t="s">
        <v>14</v>
      </c>
      <c r="D11" s="2"/>
      <c r="E11" s="2"/>
      <c r="F11" s="2"/>
      <c r="G11" s="2"/>
      <c r="H11" s="2"/>
      <c r="I11" s="4"/>
      <c r="J11" s="4"/>
      <c r="K11" s="4"/>
      <c r="L11" s="4"/>
      <c r="M11" s="4"/>
      <c r="N11" s="4"/>
      <c r="O11" s="4"/>
      <c r="P11" s="4"/>
      <c r="Q11" s="2"/>
      <c r="R11" s="4"/>
      <c r="S11" s="4"/>
      <c r="T11" s="4"/>
      <c r="U11" s="4"/>
      <c r="V11" s="4"/>
      <c r="W11" s="2"/>
      <c r="X11" s="2"/>
      <c r="Y11" s="4"/>
      <c r="Z11" s="4"/>
      <c r="AA11" s="10"/>
    </row>
    <row r="12" spans="2:31" ht="44.5" customHeight="1">
      <c r="B12" s="9"/>
      <c r="C12" s="293" t="s">
        <v>33</v>
      </c>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4"/>
    </row>
    <row r="13" spans="2:31" ht="10.25" customHeight="1">
      <c r="B13" s="9"/>
      <c r="C13" s="2"/>
      <c r="D13" s="2"/>
      <c r="E13" s="2"/>
      <c r="F13" s="2"/>
      <c r="G13" s="2"/>
      <c r="H13" s="2"/>
      <c r="I13" s="4"/>
      <c r="J13" s="4"/>
      <c r="K13" s="4"/>
      <c r="L13" s="4"/>
      <c r="M13" s="4"/>
      <c r="N13" s="4"/>
      <c r="O13" s="4"/>
      <c r="P13" s="4"/>
      <c r="Q13" s="2"/>
      <c r="R13" s="4"/>
      <c r="S13" s="4"/>
      <c r="T13" s="4"/>
      <c r="U13" s="4"/>
      <c r="V13" s="4"/>
      <c r="W13" s="2"/>
      <c r="X13" s="2"/>
      <c r="Y13" s="4"/>
      <c r="Z13" s="4"/>
      <c r="AA13" s="10"/>
    </row>
    <row r="14" spans="2:31">
      <c r="B14" s="9"/>
      <c r="C14" s="17" t="s">
        <v>34</v>
      </c>
      <c r="D14" s="2"/>
      <c r="E14" s="2"/>
      <c r="F14" s="2"/>
      <c r="G14" s="2"/>
      <c r="H14" s="2"/>
      <c r="I14" s="4"/>
      <c r="J14" s="4"/>
      <c r="K14" s="4"/>
      <c r="L14" s="4"/>
      <c r="M14" s="4"/>
      <c r="N14" s="4"/>
      <c r="O14" s="4"/>
      <c r="P14" s="4"/>
      <c r="Q14" s="2"/>
      <c r="R14" s="4"/>
      <c r="S14" s="4"/>
      <c r="T14" s="4"/>
      <c r="U14" s="4"/>
      <c r="V14" s="4"/>
      <c r="W14" s="2"/>
      <c r="X14" s="2"/>
      <c r="Y14" s="4"/>
      <c r="Z14" s="4"/>
      <c r="AA14" s="10"/>
    </row>
    <row r="15" spans="2:31" ht="18" customHeight="1">
      <c r="B15" s="9"/>
      <c r="C15" s="28" t="s">
        <v>28</v>
      </c>
      <c r="D15" s="2"/>
      <c r="E15" s="2"/>
      <c r="F15" s="2"/>
      <c r="G15" s="2" t="s">
        <v>2</v>
      </c>
      <c r="I15" s="4"/>
      <c r="J15" s="4"/>
      <c r="K15" s="4"/>
      <c r="L15" s="2"/>
      <c r="M15" s="2"/>
      <c r="N15" s="4"/>
      <c r="O15" s="4" t="s">
        <v>15</v>
      </c>
      <c r="P15" s="4"/>
      <c r="Q15" s="2"/>
      <c r="R15" s="4"/>
      <c r="S15" s="4"/>
      <c r="T15" s="4"/>
      <c r="U15" s="4"/>
      <c r="V15" s="4"/>
      <c r="W15" s="2"/>
      <c r="X15" s="2"/>
      <c r="Y15" s="4"/>
      <c r="Z15" s="4"/>
      <c r="AA15" s="10"/>
    </row>
    <row r="16" spans="2:31">
      <c r="B16" s="9"/>
      <c r="C16" s="2"/>
      <c r="D16" s="2"/>
      <c r="E16" s="2"/>
      <c r="F16" s="2"/>
      <c r="G16" s="2" t="s">
        <v>13</v>
      </c>
      <c r="I16" s="4"/>
      <c r="J16" s="4"/>
      <c r="K16" s="4"/>
      <c r="L16" s="2"/>
      <c r="M16" s="2"/>
      <c r="N16" s="4"/>
      <c r="O16" s="2" t="s">
        <v>16</v>
      </c>
      <c r="P16" s="4"/>
      <c r="Q16" s="2"/>
      <c r="R16" s="4"/>
      <c r="S16" s="4"/>
      <c r="T16" s="4"/>
      <c r="U16" s="4"/>
      <c r="V16" s="4"/>
      <c r="W16" s="2"/>
      <c r="X16" s="2"/>
      <c r="Y16" s="4"/>
      <c r="Z16" s="4"/>
      <c r="AA16" s="10"/>
    </row>
    <row r="17" spans="2:27">
      <c r="B17" s="9"/>
      <c r="C17" s="2"/>
      <c r="D17" s="2"/>
      <c r="E17" s="2"/>
      <c r="F17" s="2"/>
      <c r="G17" s="5" t="s">
        <v>129</v>
      </c>
      <c r="I17" s="4"/>
      <c r="J17" s="4"/>
      <c r="K17" s="4"/>
      <c r="L17" s="2"/>
      <c r="M17" s="2"/>
      <c r="N17" s="4"/>
      <c r="O17" s="5" t="s">
        <v>44</v>
      </c>
      <c r="P17" s="4"/>
      <c r="Q17" s="2"/>
      <c r="R17" s="4"/>
      <c r="S17" s="4"/>
      <c r="T17" s="4"/>
      <c r="U17" s="4"/>
      <c r="V17" s="4"/>
      <c r="W17" s="2"/>
      <c r="X17" s="2"/>
      <c r="Y17" s="4"/>
      <c r="Z17" s="4"/>
      <c r="AA17" s="10"/>
    </row>
    <row r="18" spans="2:27">
      <c r="B18" s="9"/>
      <c r="C18" s="2"/>
      <c r="D18" s="2"/>
      <c r="E18" s="2"/>
      <c r="F18" s="2"/>
      <c r="G18" s="127" t="s">
        <v>130</v>
      </c>
      <c r="I18" s="4"/>
      <c r="J18" s="4"/>
      <c r="K18" s="4"/>
      <c r="L18" s="2"/>
      <c r="M18" s="2"/>
      <c r="N18" s="4"/>
      <c r="O18" s="5" t="s">
        <v>43</v>
      </c>
      <c r="P18" s="4"/>
      <c r="Q18" s="2"/>
      <c r="R18" s="4"/>
      <c r="S18" s="4"/>
      <c r="T18" s="4"/>
      <c r="U18" s="4"/>
      <c r="V18" s="4"/>
      <c r="W18" s="2"/>
      <c r="X18" s="2"/>
      <c r="Y18" s="4"/>
      <c r="Z18" s="4"/>
      <c r="AA18" s="10"/>
    </row>
    <row r="19" spans="2:27">
      <c r="B19" s="9"/>
      <c r="C19" s="2"/>
      <c r="D19" s="2"/>
      <c r="E19" s="2"/>
      <c r="F19" s="2"/>
      <c r="G19" s="5" t="s">
        <v>131</v>
      </c>
      <c r="I19" s="4"/>
      <c r="J19" s="4"/>
      <c r="K19" s="4"/>
      <c r="L19" s="4"/>
      <c r="M19" s="2"/>
      <c r="N19" s="4"/>
      <c r="O19" s="5" t="s">
        <v>43</v>
      </c>
      <c r="P19" s="4"/>
      <c r="Q19" s="2"/>
      <c r="R19" s="4"/>
      <c r="S19" s="4"/>
      <c r="T19" s="4"/>
      <c r="U19" s="4"/>
      <c r="V19" s="4"/>
      <c r="W19" s="2"/>
      <c r="X19" s="2"/>
      <c r="Y19" s="4"/>
      <c r="Z19" s="4"/>
      <c r="AA19" s="10"/>
    </row>
    <row r="20" spans="2:27">
      <c r="B20" s="9"/>
      <c r="C20" s="2"/>
      <c r="D20" s="2"/>
      <c r="E20" s="2"/>
      <c r="F20" s="2"/>
      <c r="G20" s="5" t="s">
        <v>132</v>
      </c>
      <c r="H20" s="2"/>
      <c r="I20" s="4"/>
      <c r="J20" s="4"/>
      <c r="K20" s="4"/>
      <c r="L20" s="4"/>
      <c r="M20" s="4"/>
      <c r="N20" s="4"/>
      <c r="O20" s="5" t="s">
        <v>43</v>
      </c>
      <c r="P20" s="4"/>
      <c r="Q20" s="2"/>
      <c r="R20" s="4"/>
      <c r="S20" s="4"/>
      <c r="T20" s="4"/>
      <c r="U20" s="4"/>
      <c r="V20" s="4"/>
      <c r="W20" s="2"/>
      <c r="X20" s="2"/>
      <c r="Y20" s="4"/>
      <c r="Z20" s="4"/>
      <c r="AA20" s="10"/>
    </row>
    <row r="21" spans="2:27" ht="9.5" customHeight="1">
      <c r="B21" s="9"/>
      <c r="C21" s="2"/>
      <c r="D21" s="2"/>
      <c r="E21" s="2"/>
      <c r="F21" s="2"/>
      <c r="G21" s="2"/>
      <c r="H21" s="2"/>
      <c r="I21" s="4"/>
      <c r="J21" s="4"/>
      <c r="K21" s="4"/>
      <c r="L21" s="4"/>
      <c r="M21" s="4"/>
      <c r="N21" s="4"/>
      <c r="O21" s="4"/>
      <c r="P21" s="4"/>
      <c r="Q21" s="2"/>
      <c r="R21" s="4"/>
      <c r="S21" s="4"/>
      <c r="T21" s="4"/>
      <c r="U21" s="4"/>
      <c r="V21" s="4"/>
      <c r="W21" s="2"/>
      <c r="X21" s="2"/>
      <c r="Y21" s="4"/>
      <c r="Z21" s="4"/>
      <c r="AA21" s="10"/>
    </row>
    <row r="22" spans="2:27" ht="13.25" customHeight="1">
      <c r="B22" s="9"/>
      <c r="C22" s="17" t="s">
        <v>97</v>
      </c>
      <c r="D22" s="2"/>
      <c r="E22" s="2"/>
      <c r="F22" s="2"/>
      <c r="G22" s="2"/>
      <c r="H22" s="2"/>
      <c r="I22" s="4"/>
      <c r="J22" s="4"/>
      <c r="K22" s="4"/>
      <c r="L22" s="4"/>
      <c r="M22" s="4"/>
      <c r="N22" s="4"/>
      <c r="O22" s="4"/>
      <c r="P22" s="4"/>
      <c r="Q22" s="2"/>
      <c r="R22" s="4"/>
      <c r="S22" s="4"/>
      <c r="T22" s="4"/>
      <c r="U22" s="4"/>
      <c r="V22" s="4"/>
      <c r="W22" s="2"/>
      <c r="X22" s="2"/>
      <c r="Y22" s="4"/>
      <c r="Z22" s="4"/>
      <c r="AA22" s="10"/>
    </row>
    <row r="23" spans="2:27" ht="102.7" customHeight="1">
      <c r="B23" s="9"/>
      <c r="C23" s="295" t="s">
        <v>139</v>
      </c>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4"/>
    </row>
    <row r="24" spans="2:27">
      <c r="B24" s="9"/>
      <c r="C24" s="296" t="s">
        <v>45</v>
      </c>
      <c r="D24" s="297"/>
      <c r="E24" s="297"/>
      <c r="F24" s="297"/>
      <c r="G24" s="297"/>
      <c r="H24" s="297"/>
      <c r="I24" s="298"/>
      <c r="J24" s="136"/>
      <c r="K24" s="136"/>
      <c r="L24" s="299" t="s">
        <v>46</v>
      </c>
      <c r="M24" s="300"/>
      <c r="N24" s="300"/>
      <c r="O24" s="300"/>
      <c r="P24" s="300"/>
      <c r="Q24" s="300"/>
      <c r="R24" s="300"/>
      <c r="S24" s="301"/>
      <c r="T24" s="136"/>
      <c r="U24" s="136"/>
      <c r="V24" s="136"/>
      <c r="W24" s="136"/>
      <c r="X24" s="136"/>
      <c r="Y24" s="136"/>
      <c r="Z24" s="136"/>
      <c r="AA24" s="137"/>
    </row>
    <row r="25" spans="2:27" ht="3" customHeight="1">
      <c r="B25" s="9"/>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8"/>
    </row>
    <row r="26" spans="2:27">
      <c r="B26" s="9"/>
      <c r="C26" s="17" t="s">
        <v>133</v>
      </c>
      <c r="D26" s="2"/>
      <c r="E26" s="2"/>
      <c r="F26" s="2"/>
      <c r="G26" s="2"/>
      <c r="H26" s="2"/>
      <c r="I26" s="4"/>
      <c r="J26" s="4"/>
      <c r="K26" s="4"/>
      <c r="L26" s="4"/>
      <c r="M26" s="4"/>
      <c r="N26" s="4"/>
      <c r="O26" s="4"/>
      <c r="P26" s="4"/>
      <c r="Q26" s="2"/>
      <c r="R26" s="4"/>
      <c r="S26" s="4"/>
      <c r="T26" s="4"/>
      <c r="U26" s="4"/>
      <c r="V26" s="4"/>
      <c r="W26" s="2"/>
      <c r="X26" s="2"/>
      <c r="Y26" s="4"/>
      <c r="Z26" s="4"/>
      <c r="AA26" s="10"/>
    </row>
    <row r="27" spans="2:27" ht="40" customHeight="1">
      <c r="B27" s="9"/>
      <c r="C27" s="295" t="s">
        <v>134</v>
      </c>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4"/>
    </row>
    <row r="28" spans="2:27" ht="28.25" customHeight="1">
      <c r="B28" s="9"/>
      <c r="C28" s="295" t="s">
        <v>47</v>
      </c>
      <c r="D28" s="293"/>
      <c r="E28" s="293"/>
      <c r="F28" s="293"/>
      <c r="G28" s="293"/>
      <c r="H28" s="293"/>
      <c r="I28" s="293"/>
      <c r="J28" s="293"/>
      <c r="K28" s="293"/>
      <c r="L28" s="293"/>
      <c r="M28" s="293"/>
      <c r="N28" s="293"/>
      <c r="O28" s="293"/>
      <c r="P28" s="293"/>
      <c r="Q28" s="293"/>
      <c r="R28" s="293"/>
      <c r="S28" s="293"/>
      <c r="T28" s="293"/>
      <c r="U28" s="293"/>
      <c r="V28" s="293" t="s">
        <v>29</v>
      </c>
      <c r="W28" s="293"/>
      <c r="X28" s="293"/>
      <c r="Y28" s="293"/>
      <c r="Z28" s="293"/>
      <c r="AA28" s="294"/>
    </row>
    <row r="29" spans="2:27">
      <c r="B29" s="9"/>
      <c r="C29" s="2" t="s">
        <v>17</v>
      </c>
      <c r="D29" s="2"/>
      <c r="E29" s="2"/>
      <c r="F29" s="2"/>
      <c r="G29" s="2"/>
      <c r="H29" s="2"/>
      <c r="I29" s="4"/>
      <c r="J29" s="4"/>
      <c r="K29" s="4"/>
      <c r="L29" s="4"/>
      <c r="M29" s="4"/>
      <c r="N29" s="4"/>
      <c r="O29" s="4"/>
      <c r="P29" s="4"/>
      <c r="Q29" s="2"/>
      <c r="R29" s="4"/>
      <c r="S29" s="4"/>
      <c r="T29" s="4"/>
      <c r="U29" s="4"/>
      <c r="V29" s="4"/>
      <c r="W29" s="2"/>
      <c r="X29" s="2"/>
      <c r="Y29" s="4"/>
      <c r="Z29" s="4"/>
      <c r="AA29" s="10"/>
    </row>
    <row r="30" spans="2:27">
      <c r="B30" s="11"/>
      <c r="C30" s="7"/>
      <c r="D30" s="7"/>
      <c r="E30" s="7"/>
      <c r="F30" s="7"/>
      <c r="G30" s="7"/>
      <c r="H30" s="7"/>
      <c r="I30" s="8"/>
      <c r="J30" s="8"/>
      <c r="K30" s="8"/>
      <c r="L30" s="8"/>
      <c r="M30" s="8"/>
      <c r="N30" s="8"/>
      <c r="O30" s="8"/>
      <c r="P30" s="8"/>
      <c r="Q30" s="7"/>
      <c r="R30" s="8"/>
      <c r="S30" s="8"/>
      <c r="T30" s="8"/>
      <c r="U30" s="8"/>
      <c r="V30" s="8"/>
      <c r="W30" s="7"/>
      <c r="X30" s="7"/>
      <c r="Y30" s="8"/>
      <c r="Z30" s="8"/>
      <c r="AA30" s="12"/>
    </row>
    <row r="31" spans="2:27" ht="12" customHeight="1">
      <c r="B31" s="115"/>
      <c r="C31" s="116"/>
      <c r="D31" s="116"/>
      <c r="E31" s="116"/>
      <c r="F31" s="116"/>
      <c r="G31" s="116"/>
      <c r="H31" s="116"/>
      <c r="I31" s="115"/>
      <c r="J31" s="115"/>
      <c r="K31" s="115"/>
      <c r="L31" s="115"/>
      <c r="M31" s="115"/>
      <c r="N31" s="115"/>
      <c r="O31" s="115"/>
      <c r="P31" s="115"/>
      <c r="Q31" s="116"/>
      <c r="R31" s="115"/>
      <c r="S31" s="115"/>
      <c r="T31" s="115"/>
      <c r="U31" s="115"/>
      <c r="V31" s="115"/>
      <c r="W31" s="116"/>
      <c r="X31" s="116"/>
      <c r="Y31" s="115"/>
      <c r="Z31" s="115"/>
      <c r="AA31" s="115"/>
    </row>
    <row r="32" spans="2:27" ht="4.25" customHeight="1">
      <c r="B32" s="14"/>
      <c r="C32" s="16"/>
      <c r="D32" s="16"/>
      <c r="E32" s="16"/>
      <c r="F32" s="16"/>
      <c r="G32" s="16"/>
      <c r="H32" s="16"/>
      <c r="I32" s="6"/>
      <c r="J32" s="6"/>
      <c r="K32" s="6"/>
      <c r="L32" s="6"/>
      <c r="M32" s="6"/>
      <c r="N32" s="6"/>
      <c r="O32" s="6"/>
      <c r="P32" s="6"/>
      <c r="Q32" s="16"/>
      <c r="R32" s="6"/>
      <c r="S32" s="6"/>
      <c r="T32" s="6"/>
      <c r="U32" s="6"/>
      <c r="V32" s="6"/>
      <c r="W32" s="16"/>
      <c r="X32" s="16"/>
      <c r="Y32" s="6"/>
      <c r="Z32" s="6"/>
      <c r="AA32" s="13"/>
    </row>
    <row r="33" spans="2:27">
      <c r="B33" s="9"/>
      <c r="C33" s="5" t="s">
        <v>135</v>
      </c>
      <c r="D33" s="4"/>
      <c r="E33" s="4"/>
      <c r="F33" s="4"/>
      <c r="G33" s="4"/>
      <c r="H33" s="4"/>
      <c r="I33" s="4"/>
      <c r="J33" s="4"/>
      <c r="K33" s="4"/>
      <c r="L33" s="4"/>
      <c r="M33" s="4"/>
      <c r="N33" s="4"/>
      <c r="O33" s="4"/>
      <c r="P33" s="4"/>
      <c r="Q33" s="2"/>
      <c r="R33" s="4"/>
      <c r="S33" s="4"/>
      <c r="T33" s="100" t="s">
        <v>136</v>
      </c>
      <c r="U33" s="4"/>
      <c r="V33" s="4"/>
      <c r="W33" s="2"/>
      <c r="X33" s="2"/>
      <c r="Y33" s="4"/>
      <c r="Z33" s="4"/>
      <c r="AA33" s="10"/>
    </row>
    <row r="34" spans="2:27" ht="4.25" customHeight="1">
      <c r="B34" s="11"/>
      <c r="C34" s="22"/>
      <c r="D34" s="8"/>
      <c r="E34" s="8"/>
      <c r="F34" s="8"/>
      <c r="G34" s="8"/>
      <c r="H34" s="8"/>
      <c r="I34" s="8"/>
      <c r="J34" s="8"/>
      <c r="K34" s="8"/>
      <c r="L34" s="8"/>
      <c r="M34" s="8"/>
      <c r="N34" s="8"/>
      <c r="O34" s="8"/>
      <c r="P34" s="8"/>
      <c r="Q34" s="7"/>
      <c r="R34" s="7"/>
      <c r="S34" s="8"/>
      <c r="T34" s="133"/>
      <c r="U34" s="8"/>
      <c r="V34" s="134"/>
      <c r="W34" s="7"/>
      <c r="X34" s="7"/>
      <c r="Y34" s="8"/>
      <c r="Z34" s="8"/>
      <c r="AA34" s="12"/>
    </row>
    <row r="35" spans="2:27">
      <c r="C35" s="47" t="s">
        <v>49</v>
      </c>
      <c r="Q35" s="3"/>
      <c r="W35" s="3"/>
      <c r="X35" s="3"/>
    </row>
    <row r="36" spans="2:27">
      <c r="C36" s="3"/>
      <c r="Q36" s="3"/>
      <c r="W36" s="3"/>
      <c r="X36" s="3"/>
    </row>
    <row r="37" spans="2:27">
      <c r="C37" s="3"/>
      <c r="Q37" s="3"/>
      <c r="W37" s="3"/>
      <c r="X37" s="3"/>
    </row>
    <row r="38" spans="2:27" ht="12" customHeight="1">
      <c r="C38" s="3"/>
      <c r="Q38" s="3"/>
      <c r="W38" s="3"/>
      <c r="X38" s="3"/>
    </row>
    <row r="39" spans="2:27">
      <c r="C39" s="3"/>
      <c r="Q39" s="3"/>
      <c r="W39" s="3"/>
      <c r="X39" s="3"/>
    </row>
  </sheetData>
  <mergeCells count="10">
    <mergeCell ref="I2:T4"/>
    <mergeCell ref="I1:S1"/>
    <mergeCell ref="C28:AA28"/>
    <mergeCell ref="C12:AA12"/>
    <mergeCell ref="C23:AA23"/>
    <mergeCell ref="C5:H5"/>
    <mergeCell ref="C6:G6"/>
    <mergeCell ref="C27:AA27"/>
    <mergeCell ref="C24:I24"/>
    <mergeCell ref="L24:S24"/>
  </mergeCells>
  <phoneticPr fontId="0" type="noConversion"/>
  <pageMargins left="0.79000000000000015" right="0.79000000000000015" top="0.39000000000000007" bottom="0.39000000000000007" header="0.2" footer="0.24000000000000002"/>
  <pageSetup paperSize="9" scale="78" orientation="portrait" horizontalDpi="300" verticalDpi="300" r:id="rId1"/>
  <headerFooter>
    <oddFooter xml:space="preserve">&amp;CGeschäftsstelle VKR  Schachenallee 29C CH-5000 Aarau
Tel. +41 (0)62 834 00 60 www.vkr.ch  info@vkr.ch
&amp;R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Q96"/>
  <sheetViews>
    <sheetView showGridLines="0" tabSelected="1" zoomScale="130" zoomScaleNormal="130" zoomScalePageLayoutView="120" workbookViewId="0">
      <pane xSplit="24" ySplit="7" topLeftCell="AB8" activePane="bottomRight" state="frozen"/>
      <selection activeCell="C23" sqref="C23:AA23"/>
      <selection pane="topRight" activeCell="C23" sqref="C23:AA23"/>
      <selection pane="bottomLeft" activeCell="C23" sqref="C23:AA23"/>
      <selection pane="bottomRight" activeCell="K28" sqref="K28"/>
    </sheetView>
  </sheetViews>
  <sheetFormatPr baseColWidth="10" defaultColWidth="10.8203125" defaultRowHeight="12.7"/>
  <cols>
    <col min="1" max="1" width="17.8203125" style="42" customWidth="1"/>
    <col min="2" max="2" width="0.46875" style="42" customWidth="1"/>
    <col min="3" max="3" width="8.29296875" style="37" customWidth="1"/>
    <col min="4" max="4" width="4" style="42" customWidth="1"/>
    <col min="5" max="5" width="3.8203125" style="42" customWidth="1"/>
    <col min="6" max="6" width="4.17578125" style="42" customWidth="1"/>
    <col min="7" max="7" width="7.17578125" style="42" customWidth="1"/>
    <col min="8" max="8" width="1.17578125" style="42" customWidth="1"/>
    <col min="9" max="9" width="6.1171875" style="42" customWidth="1"/>
    <col min="10" max="10" width="1.17578125" style="42" customWidth="1"/>
    <col min="11" max="11" width="7" style="42" customWidth="1"/>
    <col min="12" max="12" width="1.17578125" style="42" customWidth="1"/>
    <col min="13" max="13" width="5.46875" style="42" customWidth="1"/>
    <col min="14" max="14" width="0.8203125" style="42" customWidth="1"/>
    <col min="15" max="15" width="14.17578125" style="42" customWidth="1"/>
    <col min="16" max="16" width="1.703125" style="42" customWidth="1"/>
    <col min="17" max="17" width="9.17578125" style="42" customWidth="1"/>
    <col min="18" max="18" width="2.87890625" style="42" customWidth="1"/>
    <col min="19" max="19" width="10.05859375" style="42" customWidth="1"/>
    <col min="20" max="20" width="2.64453125" style="42" customWidth="1"/>
    <col min="21" max="21" width="12.52734375" style="42" customWidth="1"/>
    <col min="22" max="22" width="8.46875" style="42" customWidth="1"/>
    <col min="23" max="24" width="0.46875" style="42" customWidth="1"/>
    <col min="25" max="25" width="2.29296875" style="42" customWidth="1"/>
    <col min="26" max="26" width="8" style="42" customWidth="1"/>
    <col min="27" max="27" width="2.703125" style="42" customWidth="1"/>
    <col min="28" max="28" width="1.76171875" style="42" customWidth="1"/>
    <col min="29" max="29" width="7.05859375" style="42" customWidth="1"/>
    <col min="30" max="30" width="16.5859375" style="42" customWidth="1"/>
    <col min="31" max="31" width="2.1171875" style="42" customWidth="1"/>
    <col min="32" max="33" width="10.8203125" style="42" customWidth="1"/>
    <col min="34" max="16384" width="10.8203125" style="42"/>
  </cols>
  <sheetData>
    <row r="1" spans="2:29" s="3" customFormat="1" ht="18" customHeight="1">
      <c r="B1" s="20"/>
      <c r="C1" s="29"/>
      <c r="D1" s="6"/>
      <c r="E1" s="6"/>
      <c r="F1" s="6"/>
      <c r="G1" s="16"/>
      <c r="H1" s="289" t="s">
        <v>76</v>
      </c>
      <c r="I1" s="289"/>
      <c r="J1" s="289"/>
      <c r="K1" s="289"/>
      <c r="L1" s="289"/>
      <c r="M1" s="289"/>
      <c r="N1" s="289"/>
      <c r="O1" s="289"/>
      <c r="P1" s="289"/>
      <c r="Q1" s="289"/>
      <c r="R1" s="289"/>
      <c r="S1" s="289"/>
      <c r="T1" s="289"/>
      <c r="U1" s="21"/>
      <c r="V1" s="126" t="s">
        <v>142</v>
      </c>
      <c r="W1" s="131"/>
      <c r="X1" s="21"/>
      <c r="Y1" s="21"/>
      <c r="AB1"/>
      <c r="AC1" s="121"/>
    </row>
    <row r="2" spans="2:29" s="3" customFormat="1" ht="18" customHeight="1">
      <c r="B2" s="117"/>
      <c r="C2" s="118"/>
      <c r="D2" s="4"/>
      <c r="E2" s="4"/>
      <c r="F2" s="4"/>
      <c r="G2" s="2"/>
      <c r="H2" s="290" t="s">
        <v>51</v>
      </c>
      <c r="I2" s="290"/>
      <c r="J2" s="290"/>
      <c r="K2" s="290"/>
      <c r="L2" s="290"/>
      <c r="M2" s="290"/>
      <c r="N2" s="290"/>
      <c r="O2" s="290"/>
      <c r="P2" s="290"/>
      <c r="Q2" s="290"/>
      <c r="R2" s="290"/>
      <c r="S2" s="290"/>
      <c r="T2" s="290"/>
      <c r="U2" s="119"/>
      <c r="V2" s="119"/>
      <c r="W2" s="120"/>
      <c r="X2" s="119"/>
      <c r="Y2" s="119"/>
      <c r="AB2"/>
      <c r="AC2" s="122"/>
    </row>
    <row r="3" spans="2:29" s="3" customFormat="1" ht="18" customHeight="1">
      <c r="B3" s="117"/>
      <c r="C3" s="118"/>
      <c r="D3" s="4"/>
      <c r="E3" s="4"/>
      <c r="F3" s="4"/>
      <c r="G3" s="2"/>
      <c r="H3" s="290"/>
      <c r="I3" s="290"/>
      <c r="J3" s="290"/>
      <c r="K3" s="290"/>
      <c r="L3" s="290"/>
      <c r="M3" s="290"/>
      <c r="N3" s="290"/>
      <c r="O3" s="290"/>
      <c r="P3" s="290"/>
      <c r="Q3" s="290"/>
      <c r="R3" s="290"/>
      <c r="S3" s="290"/>
      <c r="T3" s="290"/>
      <c r="U3" s="119"/>
      <c r="V3" s="119"/>
      <c r="W3" s="120"/>
      <c r="X3" s="119"/>
      <c r="Y3" s="119"/>
      <c r="AB3"/>
      <c r="AC3" s="122"/>
    </row>
    <row r="4" spans="2:29" s="3" customFormat="1" ht="18" customHeight="1">
      <c r="B4" s="9"/>
      <c r="C4" s="15"/>
      <c r="D4" s="4"/>
      <c r="E4" s="4"/>
      <c r="F4" s="4"/>
      <c r="G4" s="4"/>
      <c r="H4" s="290"/>
      <c r="I4" s="290"/>
      <c r="J4" s="290"/>
      <c r="K4" s="290"/>
      <c r="L4" s="290"/>
      <c r="M4" s="290"/>
      <c r="N4" s="290"/>
      <c r="O4" s="290"/>
      <c r="P4" s="290"/>
      <c r="Q4" s="290"/>
      <c r="R4" s="290"/>
      <c r="S4" s="290"/>
      <c r="T4" s="290"/>
      <c r="U4" s="4"/>
      <c r="V4" s="4"/>
      <c r="W4" s="10"/>
      <c r="X4" s="2"/>
      <c r="Y4" s="2"/>
      <c r="AC4" s="122"/>
    </row>
    <row r="5" spans="2:29" s="3" customFormat="1" ht="18" customHeight="1">
      <c r="B5" s="9"/>
      <c r="C5" s="291" t="s">
        <v>52</v>
      </c>
      <c r="D5" s="291"/>
      <c r="E5" s="291"/>
      <c r="F5" s="291"/>
      <c r="G5" s="291"/>
      <c r="H5" s="291"/>
      <c r="I5" s="132"/>
      <c r="J5" s="145"/>
      <c r="K5" s="132"/>
      <c r="L5" s="132"/>
      <c r="M5" s="132"/>
      <c r="N5" s="132"/>
      <c r="O5" s="132"/>
      <c r="P5" s="132"/>
      <c r="Q5" s="132"/>
      <c r="R5" s="132"/>
      <c r="S5" s="132"/>
      <c r="T5" s="132"/>
      <c r="U5" s="4"/>
      <c r="V5" s="4"/>
      <c r="W5" s="10"/>
      <c r="X5" s="2"/>
      <c r="Y5" s="2"/>
      <c r="AC5" s="122"/>
    </row>
    <row r="6" spans="2:29" s="3" customFormat="1" ht="18" customHeight="1">
      <c r="B6" s="9"/>
      <c r="C6" s="292" t="s">
        <v>53</v>
      </c>
      <c r="D6" s="292"/>
      <c r="E6" s="292"/>
      <c r="F6" s="292"/>
      <c r="G6" s="292"/>
      <c r="H6" s="132"/>
      <c r="I6" s="132"/>
      <c r="J6" s="145"/>
      <c r="K6" s="132"/>
      <c r="L6" s="132"/>
      <c r="M6" s="132"/>
      <c r="N6" s="132"/>
      <c r="O6" s="132"/>
      <c r="P6" s="132"/>
      <c r="Q6" s="132"/>
      <c r="R6" s="132"/>
      <c r="S6" s="132"/>
      <c r="T6" s="132"/>
      <c r="U6" s="4"/>
      <c r="V6" s="4"/>
      <c r="W6" s="10"/>
      <c r="X6" s="2"/>
      <c r="Y6" s="2"/>
      <c r="AC6" s="122"/>
    </row>
    <row r="7" spans="2:29" s="3" customFormat="1" ht="15">
      <c r="B7" s="11"/>
      <c r="C7" s="22"/>
      <c r="D7" s="124"/>
      <c r="E7" s="124"/>
      <c r="F7" s="124"/>
      <c r="G7" s="124"/>
      <c r="H7" s="124"/>
      <c r="I7" s="124"/>
      <c r="J7" s="124"/>
      <c r="K7" s="124"/>
      <c r="L7" s="124"/>
      <c r="M7" s="124"/>
      <c r="N7" s="124"/>
      <c r="O7" s="124"/>
      <c r="P7" s="124"/>
      <c r="Q7" s="124"/>
      <c r="R7" s="124"/>
      <c r="S7" s="124"/>
      <c r="T7" s="124"/>
      <c r="U7" s="8"/>
      <c r="V7" s="8"/>
      <c r="W7" s="12"/>
      <c r="X7" s="37"/>
      <c r="Y7" s="2"/>
    </row>
    <row r="8" spans="2:29" ht="4.5" customHeight="1">
      <c r="D8" s="37"/>
      <c r="E8" s="37"/>
      <c r="F8" s="37"/>
      <c r="G8" s="37"/>
      <c r="H8" s="37"/>
      <c r="I8" s="37"/>
      <c r="J8" s="37"/>
      <c r="K8" s="37"/>
      <c r="L8" s="37"/>
      <c r="M8" s="37"/>
      <c r="N8" s="37"/>
      <c r="O8" s="37"/>
      <c r="P8" s="37"/>
      <c r="Q8" s="37"/>
      <c r="R8" s="37"/>
      <c r="S8" s="37"/>
      <c r="T8" s="37"/>
      <c r="U8" s="37"/>
      <c r="V8" s="37"/>
    </row>
    <row r="9" spans="2:29" ht="4.25" customHeight="1">
      <c r="B9" s="38"/>
      <c r="C9" s="58"/>
      <c r="D9" s="39"/>
      <c r="E9" s="39"/>
      <c r="F9" s="39"/>
      <c r="G9" s="39"/>
      <c r="H9" s="39"/>
      <c r="I9" s="39"/>
      <c r="J9" s="39"/>
      <c r="K9" s="39"/>
      <c r="L9" s="39"/>
      <c r="M9" s="39"/>
      <c r="N9" s="39"/>
      <c r="O9" s="39"/>
      <c r="P9" s="39"/>
      <c r="Q9" s="39"/>
      <c r="R9" s="39"/>
      <c r="S9" s="39"/>
      <c r="T9" s="39"/>
      <c r="U9" s="39"/>
      <c r="V9" s="39"/>
      <c r="W9" s="41"/>
    </row>
    <row r="10" spans="2:29" ht="15" customHeight="1">
      <c r="B10" s="43"/>
      <c r="C10" s="231" t="s">
        <v>85</v>
      </c>
      <c r="D10" s="37"/>
      <c r="E10" s="37"/>
      <c r="F10" s="37"/>
      <c r="G10" s="306"/>
      <c r="H10" s="306"/>
      <c r="I10" s="306"/>
      <c r="J10" s="306"/>
      <c r="K10" s="306"/>
      <c r="L10" s="306"/>
      <c r="M10" s="306"/>
      <c r="N10" s="306"/>
      <c r="O10" s="306"/>
      <c r="P10" s="306"/>
      <c r="Q10" s="306"/>
      <c r="R10" s="306"/>
      <c r="S10" s="306"/>
      <c r="T10" s="306"/>
      <c r="U10" s="306"/>
      <c r="V10" s="306"/>
      <c r="W10" s="46"/>
    </row>
    <row r="11" spans="2:29" ht="18" customHeight="1">
      <c r="B11" s="43"/>
      <c r="C11" s="37" t="s">
        <v>18</v>
      </c>
      <c r="D11" s="37"/>
      <c r="E11" s="37"/>
      <c r="F11" s="37"/>
      <c r="G11" s="307"/>
      <c r="H11" s="307"/>
      <c r="I11" s="307"/>
      <c r="J11" s="307"/>
      <c r="K11" s="307"/>
      <c r="L11" s="307"/>
      <c r="M11" s="307"/>
      <c r="N11" s="307"/>
      <c r="O11" s="307"/>
      <c r="P11" s="307"/>
      <c r="Q11" s="307"/>
      <c r="R11" s="307"/>
      <c r="S11" s="307"/>
      <c r="T11" s="307"/>
      <c r="U11" s="307"/>
      <c r="V11" s="307"/>
      <c r="W11" s="46"/>
    </row>
    <row r="12" spans="2:29" ht="18" customHeight="1">
      <c r="B12" s="43"/>
      <c r="C12" s="79" t="s">
        <v>54</v>
      </c>
      <c r="D12" s="37"/>
      <c r="E12" s="37"/>
      <c r="F12" s="37"/>
      <c r="G12" s="307"/>
      <c r="H12" s="307"/>
      <c r="I12" s="307"/>
      <c r="J12" s="307"/>
      <c r="K12" s="307"/>
      <c r="L12" s="307"/>
      <c r="M12" s="307"/>
      <c r="N12" s="307"/>
      <c r="O12" s="307"/>
      <c r="P12" s="307"/>
      <c r="Q12" s="307"/>
      <c r="R12" s="307"/>
      <c r="S12" s="307"/>
      <c r="T12" s="307"/>
      <c r="U12" s="307"/>
      <c r="V12" s="307"/>
      <c r="W12" s="46"/>
    </row>
    <row r="13" spans="2:29" ht="18" customHeight="1">
      <c r="B13" s="43"/>
      <c r="C13" s="79" t="s">
        <v>55</v>
      </c>
      <c r="D13" s="37"/>
      <c r="E13" s="37"/>
      <c r="F13" s="37"/>
      <c r="G13" s="302"/>
      <c r="H13" s="302"/>
      <c r="I13" s="302"/>
      <c r="J13" s="302"/>
      <c r="K13" s="302"/>
      <c r="L13" s="302"/>
      <c r="M13" s="302"/>
      <c r="N13" s="302"/>
      <c r="O13" s="302"/>
      <c r="P13" s="302"/>
      <c r="Q13" s="302"/>
      <c r="R13" s="302"/>
      <c r="S13" s="302"/>
      <c r="T13" s="302"/>
      <c r="U13" s="302"/>
      <c r="V13" s="302"/>
      <c r="W13" s="46"/>
    </row>
    <row r="14" spans="2:29" ht="18" customHeight="1">
      <c r="B14" s="43"/>
      <c r="C14" s="79" t="s">
        <v>56</v>
      </c>
      <c r="D14" s="37"/>
      <c r="E14" s="37"/>
      <c r="F14" s="37"/>
      <c r="G14" s="303"/>
      <c r="H14" s="303"/>
      <c r="I14" s="303"/>
      <c r="J14" s="303"/>
      <c r="K14" s="303"/>
      <c r="L14" s="303"/>
      <c r="M14" s="303"/>
      <c r="N14" s="303"/>
      <c r="O14" s="303"/>
      <c r="P14" s="303"/>
      <c r="Q14" s="303"/>
      <c r="R14" s="303"/>
      <c r="S14" s="303"/>
      <c r="T14" s="303"/>
      <c r="U14" s="303"/>
      <c r="V14" s="303"/>
      <c r="W14" s="46"/>
    </row>
    <row r="15" spans="2:29" ht="16.350000000000001" customHeight="1">
      <c r="B15" s="43"/>
      <c r="C15" s="231" t="s">
        <v>77</v>
      </c>
      <c r="D15" s="263"/>
      <c r="E15" s="232" t="s">
        <v>82</v>
      </c>
      <c r="H15" s="230"/>
      <c r="I15" s="230"/>
      <c r="J15" s="230"/>
      <c r="K15" s="230"/>
      <c r="L15" s="230"/>
      <c r="M15" s="270"/>
      <c r="N15" s="232" t="s">
        <v>79</v>
      </c>
      <c r="O15" s="233"/>
      <c r="P15" s="230"/>
      <c r="Q15" s="230"/>
      <c r="R15" s="270"/>
      <c r="S15" s="232" t="s">
        <v>78</v>
      </c>
      <c r="T15" s="230"/>
      <c r="U15" s="230"/>
      <c r="V15" s="230"/>
      <c r="W15" s="46"/>
    </row>
    <row r="16" spans="2:29" ht="4.3499999999999996" customHeight="1">
      <c r="B16" s="43"/>
      <c r="C16" s="79"/>
      <c r="D16" s="154"/>
      <c r="E16" s="232"/>
      <c r="H16" s="230"/>
      <c r="I16" s="230"/>
      <c r="J16" s="230"/>
      <c r="K16" s="230"/>
      <c r="L16" s="230"/>
      <c r="M16" s="269"/>
      <c r="N16" s="232"/>
      <c r="O16" s="230"/>
      <c r="P16" s="230"/>
      <c r="Q16" s="230"/>
      <c r="R16" s="235"/>
      <c r="S16" s="230"/>
      <c r="T16" s="230"/>
      <c r="U16" s="230"/>
      <c r="V16" s="230"/>
      <c r="W16" s="46"/>
    </row>
    <row r="17" spans="2:33" ht="16.350000000000001" customHeight="1">
      <c r="B17" s="43"/>
      <c r="C17" s="79"/>
      <c r="D17" s="263"/>
      <c r="E17" s="232" t="s">
        <v>83</v>
      </c>
      <c r="H17" s="230"/>
      <c r="I17" s="230"/>
      <c r="J17" s="230"/>
      <c r="K17" s="230"/>
      <c r="L17" s="230"/>
      <c r="M17" s="270"/>
      <c r="N17" s="232" t="s">
        <v>80</v>
      </c>
      <c r="O17" s="233"/>
      <c r="P17" s="230"/>
      <c r="Q17" s="230"/>
      <c r="R17" s="270"/>
      <c r="S17" s="304" t="s">
        <v>138</v>
      </c>
      <c r="T17" s="304"/>
      <c r="U17" s="304"/>
      <c r="V17" s="230"/>
      <c r="W17" s="46"/>
    </row>
    <row r="18" spans="2:33" ht="4.3499999999999996" customHeight="1">
      <c r="B18" s="43"/>
      <c r="C18" s="79"/>
      <c r="D18" s="154"/>
      <c r="E18" s="232"/>
      <c r="H18" s="230"/>
      <c r="I18" s="230"/>
      <c r="J18" s="230"/>
      <c r="K18" s="230"/>
      <c r="L18" s="230"/>
      <c r="M18" s="269"/>
      <c r="N18" s="232"/>
      <c r="O18" s="233"/>
      <c r="P18" s="230"/>
      <c r="Q18" s="230"/>
      <c r="R18" s="235"/>
      <c r="S18" s="232"/>
      <c r="T18" s="230"/>
      <c r="U18" s="230"/>
      <c r="V18" s="230"/>
      <c r="W18" s="46"/>
    </row>
    <row r="19" spans="2:33" ht="18" customHeight="1">
      <c r="B19" s="43"/>
      <c r="C19" s="79"/>
      <c r="D19" s="263"/>
      <c r="E19" s="232" t="s">
        <v>84</v>
      </c>
      <c r="H19" s="230"/>
      <c r="I19" s="230"/>
      <c r="J19" s="230"/>
      <c r="K19" s="230"/>
      <c r="L19" s="230"/>
      <c r="M19" s="270"/>
      <c r="N19" s="232" t="s">
        <v>81</v>
      </c>
      <c r="O19" s="233"/>
      <c r="P19" s="230"/>
      <c r="Q19" s="230"/>
      <c r="R19" s="270"/>
      <c r="S19" s="304" t="s">
        <v>138</v>
      </c>
      <c r="T19" s="304"/>
      <c r="U19" s="304"/>
      <c r="V19" s="230"/>
      <c r="W19" s="46"/>
      <c r="Z19" s="233" t="s">
        <v>101</v>
      </c>
    </row>
    <row r="20" spans="2:33" ht="6" customHeight="1" thickBot="1">
      <c r="B20" s="43"/>
      <c r="C20" s="59"/>
      <c r="D20" s="37"/>
      <c r="E20" s="37"/>
      <c r="F20" s="37"/>
      <c r="G20" s="60"/>
      <c r="H20" s="59"/>
      <c r="I20" s="59"/>
      <c r="J20" s="59"/>
      <c r="K20" s="59"/>
      <c r="L20" s="59"/>
      <c r="M20" s="61"/>
      <c r="N20" s="61"/>
      <c r="O20" s="59"/>
      <c r="P20" s="59"/>
      <c r="Q20" s="59"/>
      <c r="R20" s="59"/>
      <c r="S20" s="59"/>
      <c r="T20" s="59"/>
      <c r="U20" s="59"/>
      <c r="V20" s="59"/>
      <c r="W20" s="62"/>
      <c r="X20" s="59"/>
    </row>
    <row r="21" spans="2:33" ht="16.25" customHeight="1" thickBot="1">
      <c r="B21" s="43"/>
      <c r="C21" s="60" t="s">
        <v>57</v>
      </c>
      <c r="D21" s="37"/>
      <c r="E21" s="37"/>
      <c r="F21" s="37"/>
      <c r="G21" s="63">
        <v>3</v>
      </c>
      <c r="H21" s="59"/>
      <c r="I21" s="308" t="str">
        <f>IF(AND(0&lt;G21,G21&lt;4),VLOOKUP(G21,$AC$22:$AD$24,2,FALSE),"Werkstoffwahl?")</f>
        <v>PVC-U</v>
      </c>
      <c r="J21" s="308"/>
      <c r="K21" s="308"/>
      <c r="L21" s="308"/>
      <c r="M21" s="308"/>
      <c r="N21" s="308"/>
      <c r="O21" s="308"/>
      <c r="P21" s="308"/>
      <c r="Q21" s="64"/>
      <c r="R21" s="155" t="s">
        <v>58</v>
      </c>
      <c r="S21" s="63">
        <v>12</v>
      </c>
      <c r="T21" s="65"/>
      <c r="U21" s="153" t="str">
        <f>IF(AND(1&lt;S21,S21&lt;17),VLOOKUP(S21,'Protokoll-Kanalisation'!$AF$22:$AG$25,2,FALSE),"SN-Auswahl?")</f>
        <v>SN12</v>
      </c>
      <c r="V21" s="250"/>
      <c r="W21" s="62"/>
      <c r="X21" s="250"/>
      <c r="Y21" s="250"/>
      <c r="Z21" s="128">
        <v>315</v>
      </c>
      <c r="AC21" s="140"/>
      <c r="AD21" s="242" t="s">
        <v>50</v>
      </c>
      <c r="AE21" s="135"/>
      <c r="AF21" s="140"/>
      <c r="AG21" s="242" t="s">
        <v>58</v>
      </c>
    </row>
    <row r="22" spans="2:33" ht="16.25" customHeight="1">
      <c r="B22" s="43"/>
      <c r="C22" s="113" t="s">
        <v>19</v>
      </c>
      <c r="D22" s="37"/>
      <c r="E22" s="37"/>
      <c r="F22" s="48"/>
      <c r="G22" s="48"/>
      <c r="H22" s="37"/>
      <c r="I22" s="256" t="s">
        <v>20</v>
      </c>
      <c r="J22" s="256"/>
      <c r="K22" s="114" t="s">
        <v>58</v>
      </c>
      <c r="L22" s="37"/>
      <c r="M22" s="114" t="s">
        <v>153</v>
      </c>
      <c r="N22" s="66"/>
      <c r="O22" s="114" t="s">
        <v>154</v>
      </c>
      <c r="P22" s="66"/>
      <c r="Q22" s="255" t="s">
        <v>152</v>
      </c>
      <c r="S22" s="278" t="s">
        <v>98</v>
      </c>
      <c r="T22" s="67"/>
      <c r="U22" s="254" t="s">
        <v>88</v>
      </c>
      <c r="V22" s="67"/>
      <c r="W22" s="46"/>
      <c r="X22" s="48"/>
      <c r="Z22" s="130">
        <v>355</v>
      </c>
      <c r="AC22" s="142">
        <v>1</v>
      </c>
      <c r="AD22" s="243" t="s">
        <v>90</v>
      </c>
      <c r="AF22" s="142">
        <v>2</v>
      </c>
      <c r="AG22" s="243" t="s">
        <v>93</v>
      </c>
    </row>
    <row r="23" spans="2:33" ht="16.25" customHeight="1">
      <c r="B23" s="43"/>
      <c r="C23" s="309"/>
      <c r="D23" s="309"/>
      <c r="E23" s="309"/>
      <c r="F23" s="309"/>
      <c r="G23" s="309"/>
      <c r="H23" s="230"/>
      <c r="I23" s="68">
        <v>5</v>
      </c>
      <c r="J23" s="230"/>
      <c r="K23" s="69" t="str">
        <f>$U$21</f>
        <v>SN12</v>
      </c>
      <c r="L23" s="37"/>
      <c r="M23" s="68">
        <v>160</v>
      </c>
      <c r="N23" s="154"/>
      <c r="O23" s="253">
        <f>IF($G$21=1,VLOOKUP($M23,'PP-Innenabmessungen'!$B$11:$K$26,IF($S$21=4,3,IF($S$21=8,6,IF($S$21=16,9)))),IF($G$21=2,VLOOKUP($M23,'PE-Innenabmessungen'!$B$11:$N$27,IF($S$21=2,3,IF($S$21=4,6,IF($S$21=8,9,IF($S$21=16,12))))),IF($G$21=3,VLOOKUP($M23,'PVC-U-Innenabmessungen'!$B$10:$Q$28,IF($S$21=2,3,IF($S$21=4,6,IF($S$21=8,9,IF($S$21=12,12,IF($S$21=16,15)))))))))</f>
        <v>149.19999999999999</v>
      </c>
      <c r="P23" s="154"/>
      <c r="Q23" s="253">
        <f>IF($G$21=1,VLOOKUP($M23,'PP-Innenabmessungen'!$B$11:$K$26,IF($S$21=4,4,IF($S$21=8,7,IF($S$21=16,10)))),IF($G$21=2,VLOOKUP($M23,'PE-Innenabmessungen'!$B$11:$N$27,IF($S$21=2,4,IF($S$21=4,7,IF($S$21=8,10,IF($S$21=16,13))))),IF($G$21=3,VLOOKUP($M23,'PVC-U-Innenabmessungen'!$B$10:$Q$28,IF($S$21=2,4,IF($S$21=4,7,IF($S$21=8,10,IF($S$21=12,13,IF($S$21=16,16)))))))))</f>
        <v>0.46872562391559713</v>
      </c>
      <c r="S23" s="279">
        <f>PI()/4*(O23*O23)*I23/1000</f>
        <v>87.417328860258849</v>
      </c>
      <c r="T23" s="282" t="s">
        <v>99</v>
      </c>
      <c r="U23" s="70">
        <f>Q23*I23</f>
        <v>2.3436281195779856</v>
      </c>
      <c r="V23" s="139" t="s">
        <v>89</v>
      </c>
      <c r="W23" s="46"/>
      <c r="X23" s="48"/>
      <c r="Z23" s="128">
        <v>400</v>
      </c>
      <c r="AC23" s="141">
        <v>2</v>
      </c>
      <c r="AD23" s="244" t="s">
        <v>91</v>
      </c>
      <c r="AF23" s="141">
        <v>4</v>
      </c>
      <c r="AG23" s="244" t="s">
        <v>94</v>
      </c>
    </row>
    <row r="24" spans="2:33" ht="16.25" customHeight="1" thickBot="1">
      <c r="B24" s="43"/>
      <c r="C24" s="302"/>
      <c r="D24" s="302"/>
      <c r="E24" s="302"/>
      <c r="F24" s="302"/>
      <c r="G24" s="302"/>
      <c r="H24" s="230"/>
      <c r="I24" s="238">
        <v>3</v>
      </c>
      <c r="J24" s="230"/>
      <c r="K24" s="69" t="str">
        <f t="shared" ref="K24:K25" si="0">$U$21</f>
        <v>SN12</v>
      </c>
      <c r="L24" s="37"/>
      <c r="M24" s="68">
        <v>800</v>
      </c>
      <c r="N24" s="154"/>
      <c r="O24" s="253">
        <f>IF($G$21=1,VLOOKUP($M24,'PP-Innenabmessungen'!$B$11:$K$26,IF($S$21=4,3,IF($S$21=8,6,IF($S$21=16,9)))),IF($G$21=2,VLOOKUP($M24,'PE-Innenabmessungen'!$B$11:$N$27,IF($S$21=2,3,IF($S$21=4,6,IF($S$21=8,9,IF($S$21=16,12))))),IF($G$21=3,VLOOKUP($M24,'PVC-U-Innenabmessungen'!$B$10:$Q$28,IF($S$21=2,3,IF($S$21=4,6,IF($S$21=8,9,IF($S$21=12,12,IF($S$21=16,15)))))))))</f>
        <v>746.4</v>
      </c>
      <c r="P24" s="154"/>
      <c r="Q24" s="253">
        <f>IF($G$21=1,VLOOKUP($M24,'PP-Innenabmessungen'!$B$11:$K$26,IF($S$21=4,4,IF($S$21=8,7,IF($S$21=16,10)))),IF($G$21=2,VLOOKUP($M24,'PE-Innenabmessungen'!$B$11:$N$27,IF($S$21=2,4,IF($S$21=4,7,IF($S$21=8,10,IF($S$21=16,13))))),IF($G$21=3,VLOOKUP($M24,'PVC-U-Innenabmessungen'!$B$10:$Q$28,IF($S$21=2,4,IF($S$21=4,7,IF($S$21=8,10,IF($S$21=12,13,IF($S$21=16,16)))))))))</f>
        <v>2.3448847566394213</v>
      </c>
      <c r="S24" s="279">
        <f t="shared" ref="S24:S25" si="1">PI()/4*(O24*O24)*I24/1000</f>
        <v>1312.6664867667482</v>
      </c>
      <c r="T24" s="282" t="s">
        <v>99</v>
      </c>
      <c r="U24" s="70">
        <f>Q24*I24</f>
        <v>7.0346542699182635</v>
      </c>
      <c r="V24" s="139" t="s">
        <v>89</v>
      </c>
      <c r="W24" s="46"/>
      <c r="X24" s="48"/>
      <c r="Z24" s="130">
        <v>450</v>
      </c>
      <c r="AC24" s="245">
        <v>3</v>
      </c>
      <c r="AD24" s="246" t="s">
        <v>92</v>
      </c>
      <c r="AF24" s="143">
        <v>8</v>
      </c>
      <c r="AG24" s="247" t="s">
        <v>95</v>
      </c>
    </row>
    <row r="25" spans="2:33" ht="16.25" customHeight="1" thickBot="1">
      <c r="B25" s="43"/>
      <c r="C25" s="302"/>
      <c r="D25" s="302"/>
      <c r="E25" s="302"/>
      <c r="F25" s="302"/>
      <c r="G25" s="302"/>
      <c r="H25" s="230"/>
      <c r="I25" s="238">
        <v>34</v>
      </c>
      <c r="J25" s="230"/>
      <c r="K25" s="69" t="str">
        <f t="shared" si="0"/>
        <v>SN12</v>
      </c>
      <c r="L25" s="37"/>
      <c r="M25" s="68">
        <v>125</v>
      </c>
      <c r="N25" s="154"/>
      <c r="O25" s="253">
        <f>IF($G$21=1,VLOOKUP($M25,'PP-Innenabmessungen'!$B$11:$K$26,IF($S$21=4,3,IF($S$21=8,6,IF($S$21=16,9)))),IF($G$21=2,VLOOKUP($M25,'PE-Innenabmessungen'!$B$11:$N$27,IF($S$21=2,3,IF($S$21=4,6,IF($S$21=8,9,IF($S$21=16,12))))),IF($G$21=3,VLOOKUP($M25,'PVC-U-Innenabmessungen'!$B$10:$Q$28,IF($S$21=2,3,IF($S$21=4,6,IF($S$21=8,9,IF($S$21=12,12,IF($S$21=16,15)))))))))</f>
        <v>116.4</v>
      </c>
      <c r="P25" s="154"/>
      <c r="Q25" s="253">
        <f>IF($G$21=1,VLOOKUP($M25,'PP-Innenabmessungen'!$B$11:$K$26,IF($S$21=4,4,IF($S$21=8,7,IF($S$21=16,10)))),IF($G$21=2,VLOOKUP($M25,'PE-Innenabmessungen'!$B$11:$N$27,IF($S$21=2,4,IF($S$21=4,7,IF($S$21=8,10,IF($S$21=16,13))))),IF($G$21=3,VLOOKUP($M25,'PVC-U-Innenabmessungen'!$B$10:$Q$28,IF($S$21=2,4,IF($S$21=4,7,IF($S$21=8,10,IF($S$21=12,13,IF($S$21=16,16)))))))))</f>
        <v>0.36568138487785196</v>
      </c>
      <c r="S25" s="279">
        <f t="shared" si="1"/>
        <v>361.80516219814666</v>
      </c>
      <c r="T25" s="282" t="s">
        <v>99</v>
      </c>
      <c r="U25" s="70">
        <f>Q25*I25</f>
        <v>12.433167085846966</v>
      </c>
      <c r="V25" s="139" t="s">
        <v>89</v>
      </c>
      <c r="W25" s="46"/>
      <c r="X25" s="48"/>
      <c r="Z25" s="128">
        <v>500</v>
      </c>
      <c r="AC25"/>
      <c r="AF25" s="248">
        <v>12</v>
      </c>
      <c r="AG25" s="249" t="s">
        <v>150</v>
      </c>
    </row>
    <row r="26" spans="2:33" ht="16.25" customHeight="1" thickBot="1">
      <c r="B26" s="43"/>
      <c r="C26" s="42"/>
      <c r="L26" s="48"/>
      <c r="M26" s="258"/>
      <c r="N26" s="258"/>
      <c r="O26" s="258"/>
      <c r="P26" s="258"/>
      <c r="Q26" s="258" t="s">
        <v>111</v>
      </c>
      <c r="R26" s="258"/>
      <c r="S26" s="280">
        <f>SUM(S23:S25)</f>
        <v>1761.8889778251537</v>
      </c>
      <c r="T26" s="283" t="s">
        <v>99</v>
      </c>
      <c r="U26" s="73">
        <f>SUM(U23:U25)</f>
        <v>21.811449475343217</v>
      </c>
      <c r="V26" s="259" t="s">
        <v>100</v>
      </c>
      <c r="W26" s="46"/>
      <c r="X26" s="48"/>
      <c r="Z26" s="128"/>
      <c r="AC26"/>
      <c r="AF26" s="143">
        <v>16</v>
      </c>
      <c r="AG26" s="247" t="s">
        <v>96</v>
      </c>
    </row>
    <row r="27" spans="2:33" ht="3" customHeight="1" thickTop="1">
      <c r="B27" s="43"/>
      <c r="C27" s="42"/>
      <c r="S27" s="281"/>
      <c r="T27" s="281"/>
      <c r="W27" s="46"/>
      <c r="X27" s="48"/>
      <c r="Z27" s="128"/>
      <c r="AC27"/>
      <c r="AF27" s="267"/>
      <c r="AG27" s="267"/>
    </row>
    <row r="28" spans="2:33" ht="16.25" customHeight="1">
      <c r="B28" s="43"/>
      <c r="C28" s="236" t="s">
        <v>86</v>
      </c>
      <c r="D28" s="234"/>
      <c r="E28" s="234"/>
      <c r="F28" s="234"/>
      <c r="G28" s="234"/>
      <c r="H28" s="230"/>
      <c r="I28" s="114" t="s">
        <v>87</v>
      </c>
      <c r="J28" s="230"/>
      <c r="K28" s="257" t="s">
        <v>155</v>
      </c>
      <c r="L28" s="59"/>
      <c r="M28" s="114" t="s">
        <v>153</v>
      </c>
      <c r="N28" s="235"/>
      <c r="O28" s="114" t="s">
        <v>156</v>
      </c>
      <c r="P28" s="235"/>
      <c r="Q28" s="237" t="s">
        <v>157</v>
      </c>
      <c r="S28" s="278" t="s">
        <v>98</v>
      </c>
      <c r="T28" s="282"/>
      <c r="U28" s="254" t="s">
        <v>88</v>
      </c>
      <c r="V28" s="139"/>
      <c r="W28" s="46"/>
      <c r="X28" s="48"/>
      <c r="Z28" s="205">
        <v>600</v>
      </c>
      <c r="AC28"/>
    </row>
    <row r="29" spans="2:33" ht="16.25" customHeight="1">
      <c r="B29" s="43"/>
      <c r="C29" s="152"/>
      <c r="D29" s="152"/>
      <c r="E29" s="152"/>
      <c r="F29" s="152"/>
      <c r="G29" s="152"/>
      <c r="H29" s="230"/>
      <c r="I29" s="239">
        <v>1</v>
      </c>
      <c r="J29" s="230"/>
      <c r="K29" s="241">
        <v>3.25</v>
      </c>
      <c r="L29" s="37"/>
      <c r="M29" s="68">
        <v>1000</v>
      </c>
      <c r="N29" s="66"/>
      <c r="O29" s="68">
        <v>625</v>
      </c>
      <c r="P29" s="154"/>
      <c r="Q29" s="241">
        <v>0.5</v>
      </c>
      <c r="S29" s="279">
        <f>(PI()/12*(Q29*10)*(((M29/100)*(M29/100))+((M29/100)*(O29/100))+((O29/100)*(O29/100))))+(PI()/4*((M29/100)*(M29/100))*((K29-Q29)*10))</f>
        <v>2423.6896448593134</v>
      </c>
      <c r="T29" s="282" t="s">
        <v>99</v>
      </c>
      <c r="U29" s="70">
        <f>I29*PI()*((((M29/1000)+(O29/1000))/2*Q29)+(K29-Q29)+(((M29/1000)*(M29/1000))/4))</f>
        <v>10.701049976290232</v>
      </c>
      <c r="V29" s="139" t="s">
        <v>89</v>
      </c>
      <c r="W29" s="46"/>
      <c r="X29" s="48"/>
      <c r="Z29" s="128">
        <v>625</v>
      </c>
      <c r="AC29"/>
    </row>
    <row r="30" spans="2:33" ht="16.25" customHeight="1">
      <c r="B30" s="43"/>
      <c r="C30" s="152"/>
      <c r="D30" s="152"/>
      <c r="E30" s="152"/>
      <c r="F30" s="152"/>
      <c r="G30" s="152"/>
      <c r="H30" s="230"/>
      <c r="I30" s="239"/>
      <c r="J30" s="230"/>
      <c r="K30" s="241"/>
      <c r="L30" s="37"/>
      <c r="M30" s="68"/>
      <c r="N30" s="66"/>
      <c r="O30" s="68"/>
      <c r="P30" s="154"/>
      <c r="Q30" s="241"/>
      <c r="S30" s="279">
        <f t="shared" ref="S30:S31" si="2">(PI()/12*(Q30*10)*(((M30/100)*(M30/100))+((M30/100)*(O30*10))+((O30*10)*(O30*10))))+(PI()/4*((M30/100)*(M30/100))*((K30-Q30)*10))</f>
        <v>0</v>
      </c>
      <c r="T30" s="282" t="s">
        <v>99</v>
      </c>
      <c r="U30" s="70">
        <f t="shared" ref="U30:U31" si="3">I30*PI()*((((M30/1000)+O30)/2*Q30)+(K30-Q30)+(((M30/1000)*(M30/1000))/4))</f>
        <v>0</v>
      </c>
      <c r="V30" s="139" t="s">
        <v>89</v>
      </c>
      <c r="W30" s="46"/>
      <c r="X30" s="48"/>
      <c r="Z30" s="130">
        <v>800</v>
      </c>
      <c r="AA30" s="48"/>
      <c r="AB30" s="48"/>
      <c r="AC30"/>
    </row>
    <row r="31" spans="2:33" ht="16.25" customHeight="1">
      <c r="B31" s="43"/>
      <c r="C31" s="152"/>
      <c r="D31" s="152"/>
      <c r="E31" s="152"/>
      <c r="F31" s="152"/>
      <c r="G31" s="152"/>
      <c r="H31" s="230"/>
      <c r="I31" s="240"/>
      <c r="J31" s="230"/>
      <c r="K31" s="241"/>
      <c r="L31" s="37"/>
      <c r="M31" s="68"/>
      <c r="N31" s="66"/>
      <c r="O31" s="68"/>
      <c r="P31" s="154"/>
      <c r="Q31" s="241"/>
      <c r="S31" s="279">
        <f t="shared" si="2"/>
        <v>0</v>
      </c>
      <c r="T31" s="282" t="s">
        <v>99</v>
      </c>
      <c r="U31" s="70">
        <f t="shared" si="3"/>
        <v>0</v>
      </c>
      <c r="V31" s="139" t="s">
        <v>89</v>
      </c>
      <c r="W31" s="46"/>
      <c r="X31" s="48"/>
      <c r="Z31" s="128">
        <v>900</v>
      </c>
      <c r="AC31"/>
    </row>
    <row r="32" spans="2:33" ht="16.25" customHeight="1" thickBot="1">
      <c r="B32" s="43"/>
      <c r="C32" s="42"/>
      <c r="L32" s="48"/>
      <c r="M32" s="258"/>
      <c r="N32" s="258"/>
      <c r="O32" s="258"/>
      <c r="P32" s="258"/>
      <c r="Q32" s="258" t="s">
        <v>112</v>
      </c>
      <c r="R32" s="258"/>
      <c r="S32" s="280">
        <f>SUM(S29:S31)</f>
        <v>2423.6896448593134</v>
      </c>
      <c r="T32" s="283" t="s">
        <v>99</v>
      </c>
      <c r="U32" s="73">
        <f>SUM(U29:U31)</f>
        <v>10.701049976290232</v>
      </c>
      <c r="V32" s="259" t="s">
        <v>100</v>
      </c>
      <c r="W32" s="46"/>
      <c r="X32" s="48"/>
      <c r="Z32" s="229">
        <v>1000</v>
      </c>
      <c r="AC32"/>
    </row>
    <row r="33" spans="2:29" ht="3.5" customHeight="1" thickTop="1">
      <c r="B33" s="55"/>
      <c r="C33" s="54"/>
      <c r="D33" s="74"/>
      <c r="E33" s="74"/>
      <c r="F33" s="74"/>
      <c r="G33" s="75"/>
      <c r="H33" s="75"/>
      <c r="I33" s="75"/>
      <c r="J33" s="75"/>
      <c r="K33" s="56"/>
      <c r="L33" s="56"/>
      <c r="M33" s="76"/>
      <c r="N33" s="76"/>
      <c r="O33" s="77"/>
      <c r="P33" s="77"/>
      <c r="Q33" s="77"/>
      <c r="R33" s="54"/>
      <c r="S33" s="54"/>
      <c r="T33" s="54"/>
      <c r="U33" s="54"/>
      <c r="V33" s="54"/>
      <c r="W33" s="78"/>
      <c r="X33" s="48"/>
      <c r="AC33"/>
    </row>
    <row r="34" spans="2:29" s="48" customFormat="1" ht="5" customHeight="1"/>
    <row r="35" spans="2:29" s="48" customFormat="1" ht="5" customHeight="1">
      <c r="B35" s="52"/>
      <c r="C35" s="40"/>
      <c r="D35" s="40"/>
      <c r="E35" s="40"/>
      <c r="F35" s="40"/>
      <c r="G35" s="40"/>
      <c r="H35" s="40"/>
      <c r="I35" s="40"/>
      <c r="J35" s="40"/>
      <c r="K35" s="40"/>
      <c r="L35" s="40"/>
      <c r="M35" s="40"/>
      <c r="N35" s="40"/>
      <c r="O35" s="40"/>
      <c r="P35" s="40"/>
      <c r="Q35" s="40"/>
      <c r="R35" s="40"/>
      <c r="S35" s="40"/>
      <c r="T35" s="40"/>
      <c r="U35" s="40"/>
      <c r="V35" s="40"/>
      <c r="W35" s="53"/>
    </row>
    <row r="36" spans="2:29" s="48" customFormat="1" ht="17" customHeight="1">
      <c r="B36" s="50"/>
      <c r="C36" s="231" t="s">
        <v>113</v>
      </c>
      <c r="D36" s="79"/>
      <c r="E36" s="79"/>
      <c r="F36" s="79"/>
      <c r="G36" s="231" t="s">
        <v>114</v>
      </c>
      <c r="H36" s="79"/>
      <c r="I36" s="79"/>
      <c r="J36" s="79"/>
      <c r="K36" s="79"/>
      <c r="L36" s="79"/>
      <c r="M36" s="79"/>
      <c r="N36" s="79"/>
      <c r="O36" s="79"/>
      <c r="P36" s="79"/>
      <c r="Q36" s="79"/>
      <c r="R36" s="45"/>
      <c r="S36" s="45"/>
      <c r="T36" s="45"/>
      <c r="U36" s="45"/>
      <c r="V36" s="45"/>
      <c r="W36" s="51"/>
    </row>
    <row r="37" spans="2:29" s="48" customFormat="1" ht="3" customHeight="1">
      <c r="B37" s="50"/>
      <c r="C37" s="79"/>
      <c r="D37" s="79"/>
      <c r="E37" s="79"/>
      <c r="F37" s="79"/>
      <c r="G37" s="79"/>
      <c r="H37" s="79"/>
      <c r="I37" s="79"/>
      <c r="J37" s="79"/>
      <c r="K37" s="79"/>
      <c r="L37" s="79"/>
      <c r="M37" s="79"/>
      <c r="N37" s="79"/>
      <c r="O37" s="79"/>
      <c r="P37" s="79"/>
      <c r="Q37" s="79"/>
      <c r="R37" s="45"/>
      <c r="S37" s="45"/>
      <c r="T37" s="45"/>
      <c r="U37" s="45"/>
      <c r="V37" s="45"/>
      <c r="W37" s="51"/>
    </row>
    <row r="38" spans="2:29" s="48" customFormat="1" ht="17" customHeight="1">
      <c r="B38" s="50"/>
      <c r="C38" s="231" t="s">
        <v>115</v>
      </c>
      <c r="D38" s="79"/>
      <c r="E38" s="79"/>
      <c r="F38" s="79"/>
      <c r="G38" s="19" t="s">
        <v>116</v>
      </c>
      <c r="H38" s="79"/>
      <c r="I38" s="79"/>
      <c r="J38" s="79"/>
      <c r="K38" s="79"/>
      <c r="L38" s="79"/>
      <c r="M38" s="79"/>
      <c r="N38" s="79"/>
      <c r="O38" s="79"/>
      <c r="P38" s="79"/>
      <c r="Q38" s="79"/>
      <c r="R38" s="45"/>
      <c r="S38" s="45"/>
      <c r="T38" s="45"/>
      <c r="U38" s="45"/>
      <c r="V38" s="45"/>
      <c r="W38" s="51"/>
    </row>
    <row r="39" spans="2:29" s="48" customFormat="1" ht="15" customHeight="1">
      <c r="B39" s="50"/>
      <c r="C39" s="79"/>
      <c r="D39" s="79"/>
      <c r="E39" s="79"/>
      <c r="F39" s="79"/>
      <c r="G39" s="79" t="s">
        <v>117</v>
      </c>
      <c r="H39" s="79"/>
      <c r="I39" s="79"/>
      <c r="J39" s="79"/>
      <c r="K39" s="79"/>
      <c r="L39" s="79"/>
      <c r="M39" s="79"/>
      <c r="N39" s="79"/>
      <c r="O39" s="79"/>
      <c r="P39" s="79"/>
      <c r="Q39" s="79"/>
      <c r="R39" s="45"/>
      <c r="S39" s="45"/>
      <c r="T39" s="45"/>
      <c r="U39" s="45"/>
      <c r="V39" s="45"/>
      <c r="W39" s="51"/>
    </row>
    <row r="40" spans="2:29" s="48" customFormat="1" ht="3" customHeight="1">
      <c r="B40" s="50"/>
      <c r="C40" s="79"/>
      <c r="D40" s="79"/>
      <c r="E40" s="79"/>
      <c r="F40" s="79"/>
      <c r="G40" s="79"/>
      <c r="H40" s="79"/>
      <c r="I40" s="79"/>
      <c r="J40" s="79"/>
      <c r="K40" s="79"/>
      <c r="L40" s="79"/>
      <c r="M40" s="79"/>
      <c r="N40" s="79"/>
      <c r="O40" s="79"/>
      <c r="P40" s="79"/>
      <c r="Q40" s="79"/>
      <c r="R40" s="45"/>
      <c r="S40" s="45"/>
      <c r="T40" s="45"/>
      <c r="U40" s="45"/>
      <c r="V40" s="45"/>
      <c r="W40" s="51"/>
    </row>
    <row r="41" spans="2:29" s="48" customFormat="1" ht="17" customHeight="1">
      <c r="B41" s="50"/>
      <c r="G41" s="138" t="s">
        <v>121</v>
      </c>
      <c r="R41" s="45"/>
      <c r="S41" s="45"/>
      <c r="T41" s="45"/>
      <c r="U41" s="45"/>
      <c r="V41" s="45"/>
      <c r="W41" s="51"/>
    </row>
    <row r="42" spans="2:29" s="48" customFormat="1" ht="15" customHeight="1">
      <c r="B42" s="50"/>
      <c r="C42" s="45"/>
      <c r="D42" s="45"/>
      <c r="E42" s="45"/>
      <c r="F42" s="45"/>
      <c r="G42" s="79" t="s">
        <v>122</v>
      </c>
      <c r="H42" s="45"/>
      <c r="I42" s="45"/>
      <c r="J42" s="45"/>
      <c r="K42" s="45"/>
      <c r="L42" s="45"/>
      <c r="M42" s="45"/>
      <c r="N42" s="45"/>
      <c r="O42" s="45"/>
      <c r="P42" s="45"/>
      <c r="Q42" s="45"/>
      <c r="R42" s="45"/>
      <c r="S42" s="45"/>
      <c r="T42" s="45"/>
      <c r="U42" s="45"/>
      <c r="V42" s="45"/>
      <c r="W42" s="51"/>
    </row>
    <row r="43" spans="2:29" s="48" customFormat="1" ht="3" customHeight="1">
      <c r="B43" s="50"/>
      <c r="C43" s="45"/>
      <c r="D43" s="45"/>
      <c r="E43" s="45"/>
      <c r="F43" s="45"/>
      <c r="G43" s="45"/>
      <c r="H43" s="45"/>
      <c r="I43" s="45"/>
      <c r="J43" s="45"/>
      <c r="K43" s="45"/>
      <c r="L43" s="45"/>
      <c r="M43" s="45"/>
      <c r="N43" s="45"/>
      <c r="O43" s="45"/>
      <c r="P43" s="45"/>
      <c r="Q43" s="45"/>
      <c r="R43" s="45"/>
      <c r="S43" s="45"/>
      <c r="T43" s="45"/>
      <c r="U43" s="45"/>
      <c r="V43" s="45"/>
      <c r="W43" s="51"/>
    </row>
    <row r="44" spans="2:29" s="48" customFormat="1" ht="17" customHeight="1">
      <c r="B44" s="50"/>
      <c r="C44" s="231" t="s">
        <v>118</v>
      </c>
      <c r="D44" s="79"/>
      <c r="E44" s="79"/>
      <c r="F44" s="79"/>
      <c r="G44" s="79" t="s">
        <v>119</v>
      </c>
      <c r="H44" s="79"/>
      <c r="I44" s="79"/>
      <c r="J44" s="79"/>
      <c r="K44" s="79"/>
      <c r="L44" s="79"/>
      <c r="M44" s="79"/>
      <c r="N44" s="79"/>
      <c r="O44" s="231" t="s">
        <v>48</v>
      </c>
      <c r="P44" s="79"/>
      <c r="Q44" s="79" t="s">
        <v>120</v>
      </c>
      <c r="R44" s="45"/>
      <c r="S44" s="45"/>
      <c r="T44" s="45"/>
      <c r="U44" s="45"/>
      <c r="V44" s="45"/>
      <c r="W44" s="51"/>
    </row>
    <row r="45" spans="2:29" s="48" customFormat="1" ht="3" customHeight="1">
      <c r="B45" s="50"/>
      <c r="C45" s="231"/>
      <c r="D45" s="79"/>
      <c r="E45" s="79"/>
      <c r="F45" s="79"/>
      <c r="G45" s="79"/>
      <c r="H45" s="79"/>
      <c r="I45" s="79"/>
      <c r="J45" s="79"/>
      <c r="K45" s="79"/>
      <c r="L45" s="79"/>
      <c r="M45" s="79"/>
      <c r="N45" s="79"/>
      <c r="O45" s="231"/>
      <c r="P45" s="79"/>
      <c r="Q45" s="79"/>
      <c r="R45" s="45"/>
      <c r="S45" s="45"/>
      <c r="T45" s="45"/>
      <c r="U45" s="45"/>
      <c r="V45" s="45"/>
      <c r="W45" s="51"/>
    </row>
    <row r="46" spans="2:29" ht="17" customHeight="1">
      <c r="B46" s="43"/>
      <c r="C46" s="231" t="s">
        <v>123</v>
      </c>
      <c r="D46" s="71"/>
      <c r="E46" s="71"/>
      <c r="F46" s="71"/>
      <c r="G46" s="139" t="s">
        <v>124</v>
      </c>
      <c r="H46" s="72"/>
      <c r="I46" s="72"/>
      <c r="J46" s="72"/>
      <c r="K46" s="37"/>
      <c r="L46" s="37"/>
      <c r="M46" s="79"/>
      <c r="N46" s="79"/>
      <c r="O46" s="80"/>
      <c r="P46" s="80"/>
      <c r="Q46" s="37"/>
      <c r="R46" s="45"/>
      <c r="S46" s="83"/>
      <c r="T46" s="45"/>
      <c r="U46" s="82"/>
      <c r="V46" s="79" t="s">
        <v>102</v>
      </c>
      <c r="W46" s="81"/>
      <c r="X46" s="37"/>
    </row>
    <row r="47" spans="2:29" ht="6" customHeight="1">
      <c r="B47" s="43"/>
      <c r="C47" s="79"/>
      <c r="D47" s="71"/>
      <c r="E47" s="71"/>
      <c r="F47" s="71"/>
      <c r="G47" s="72"/>
      <c r="H47" s="72"/>
      <c r="I47" s="72"/>
      <c r="J47" s="72"/>
      <c r="K47" s="37"/>
      <c r="L47" s="37"/>
      <c r="M47" s="79"/>
      <c r="N47" s="79"/>
      <c r="O47" s="80"/>
      <c r="P47" s="80"/>
      <c r="Q47" s="37"/>
      <c r="R47" s="45"/>
      <c r="S47" s="83"/>
      <c r="T47" s="83"/>
      <c r="U47" s="83"/>
      <c r="V47" s="83"/>
      <c r="W47" s="81"/>
      <c r="X47" s="37"/>
    </row>
    <row r="48" spans="2:29" ht="17" customHeight="1">
      <c r="B48" s="43"/>
      <c r="C48" s="231" t="s">
        <v>106</v>
      </c>
      <c r="D48" s="37"/>
      <c r="E48" s="71"/>
      <c r="F48" s="71"/>
      <c r="G48" s="72"/>
      <c r="I48" s="72"/>
      <c r="M48" s="230"/>
      <c r="N48" s="230"/>
      <c r="T48" s="233"/>
      <c r="U48" s="268">
        <f>IF(AND(U26&gt;0,C49&lt;&gt;""),D49*U26)+IF(AND(U26&gt;0,C51&lt;&gt;""),D51*U26)+IF(AND(U32&gt;0,C53&lt;&gt;""),D53*U32)+IF(AND(U32&gt;0,C55&lt;&gt;""),D55*U32)</f>
        <v>4.3213549427923681</v>
      </c>
      <c r="V48" s="139" t="s">
        <v>104</v>
      </c>
      <c r="W48" s="81"/>
      <c r="X48" s="37"/>
      <c r="Y48" s="84"/>
      <c r="Z48" s="48"/>
      <c r="AA48" s="48"/>
    </row>
    <row r="49" spans="2:43" ht="17" customHeight="1">
      <c r="B49" s="43"/>
      <c r="C49" s="144"/>
      <c r="D49" s="305">
        <v>2.5000000000000001E-2</v>
      </c>
      <c r="E49" s="305"/>
      <c r="F49" s="265" t="s">
        <v>110</v>
      </c>
      <c r="G49" s="72"/>
      <c r="H49" s="260"/>
      <c r="J49" s="260" t="s">
        <v>107</v>
      </c>
      <c r="M49" s="230"/>
      <c r="N49" s="230"/>
      <c r="O49" s="260"/>
      <c r="T49" s="233"/>
      <c r="U49" s="233"/>
      <c r="V49" s="139"/>
      <c r="W49" s="81"/>
      <c r="X49" s="37"/>
      <c r="Y49" s="84"/>
      <c r="Z49" s="48"/>
      <c r="AA49" s="48"/>
    </row>
    <row r="50" spans="2:43" ht="6" customHeight="1">
      <c r="B50" s="43"/>
      <c r="C50" s="231"/>
      <c r="D50" s="37"/>
      <c r="E50" s="71"/>
      <c r="F50" s="266"/>
      <c r="G50" s="72"/>
      <c r="H50" s="72"/>
      <c r="J50" s="251"/>
      <c r="M50" s="230"/>
      <c r="N50" s="230"/>
      <c r="O50" s="230"/>
      <c r="P50" s="252"/>
      <c r="Q50" s="232"/>
      <c r="T50" s="230"/>
      <c r="U50" s="45"/>
      <c r="V50" s="45"/>
      <c r="W50" s="81"/>
      <c r="X50" s="37"/>
      <c r="Y50" s="84"/>
      <c r="Z50" s="48"/>
      <c r="AA50" s="48"/>
    </row>
    <row r="51" spans="2:43" ht="17" customHeight="1">
      <c r="B51" s="43"/>
      <c r="C51" s="264" t="s">
        <v>36</v>
      </c>
      <c r="D51" s="305">
        <v>0.1</v>
      </c>
      <c r="E51" s="305"/>
      <c r="F51" s="265" t="s">
        <v>110</v>
      </c>
      <c r="G51" s="149"/>
      <c r="H51" s="149"/>
      <c r="J51" s="260" t="s">
        <v>107</v>
      </c>
      <c r="K51" s="149"/>
      <c r="L51" s="149"/>
      <c r="M51" s="149"/>
      <c r="N51" s="149"/>
      <c r="O51" s="149"/>
      <c r="P51" s="149"/>
      <c r="Q51" s="149"/>
      <c r="R51" s="149"/>
      <c r="S51" s="149"/>
      <c r="T51" s="233"/>
      <c r="W51" s="46"/>
      <c r="X51" s="37"/>
      <c r="Y51" s="84"/>
    </row>
    <row r="52" spans="2:43" ht="3" customHeight="1">
      <c r="B52" s="43"/>
      <c r="C52" s="231"/>
      <c r="D52" s="37"/>
      <c r="E52" s="71"/>
      <c r="F52" s="266"/>
      <c r="G52" s="72"/>
      <c r="H52" s="72"/>
      <c r="J52" s="72"/>
      <c r="K52" s="37"/>
      <c r="L52" s="37"/>
      <c r="M52" s="79"/>
      <c r="N52" s="79"/>
      <c r="O52" s="80"/>
      <c r="P52" s="80"/>
      <c r="Q52" s="37"/>
      <c r="R52" s="45"/>
      <c r="S52" s="45"/>
      <c r="T52" s="45"/>
      <c r="U52" s="45"/>
      <c r="V52" s="45"/>
      <c r="W52" s="81"/>
      <c r="X52" s="37"/>
      <c r="Y52" s="84"/>
      <c r="Z52" s="48"/>
      <c r="AA52" s="48"/>
    </row>
    <row r="53" spans="2:43" ht="17" customHeight="1">
      <c r="B53" s="43"/>
      <c r="C53" s="262"/>
      <c r="D53" s="305">
        <v>0.05</v>
      </c>
      <c r="E53" s="305"/>
      <c r="F53" s="265" t="s">
        <v>110</v>
      </c>
      <c r="G53" s="72"/>
      <c r="H53" s="72"/>
      <c r="J53" s="260" t="s">
        <v>108</v>
      </c>
      <c r="K53" s="37"/>
      <c r="L53" s="37"/>
      <c r="M53" s="79"/>
      <c r="N53" s="79"/>
      <c r="O53" s="80"/>
      <c r="P53" s="80"/>
      <c r="Q53" s="37"/>
      <c r="R53" s="45"/>
      <c r="S53" s="45"/>
      <c r="T53" s="45"/>
      <c r="U53" s="45"/>
      <c r="V53" s="45"/>
      <c r="W53" s="81"/>
      <c r="X53" s="37"/>
      <c r="Y53" s="84"/>
      <c r="Z53" s="48"/>
      <c r="AA53" s="48"/>
    </row>
    <row r="54" spans="2:43" ht="3" customHeight="1">
      <c r="B54" s="43"/>
      <c r="C54" s="231"/>
      <c r="D54" s="37"/>
      <c r="E54" s="71"/>
      <c r="F54" s="266"/>
      <c r="G54" s="72"/>
      <c r="H54" s="72"/>
      <c r="J54" s="261"/>
      <c r="K54" s="37"/>
      <c r="L54" s="37"/>
      <c r="M54" s="79"/>
      <c r="N54" s="79"/>
      <c r="O54" s="80"/>
      <c r="P54" s="80"/>
      <c r="Q54" s="37"/>
      <c r="R54" s="45"/>
      <c r="S54" s="45"/>
      <c r="T54" s="45"/>
      <c r="U54" s="45"/>
      <c r="V54" s="45"/>
      <c r="W54" s="81"/>
      <c r="X54" s="37"/>
      <c r="Y54" s="84"/>
      <c r="Z54" s="48"/>
      <c r="AA54" s="48"/>
    </row>
    <row r="55" spans="2:43" ht="17" customHeight="1">
      <c r="B55" s="43"/>
      <c r="C55" s="262" t="s">
        <v>36</v>
      </c>
      <c r="D55" s="305">
        <v>0.2</v>
      </c>
      <c r="E55" s="305"/>
      <c r="F55" s="265" t="s">
        <v>110</v>
      </c>
      <c r="G55" s="72"/>
      <c r="H55" s="72"/>
      <c r="J55" s="260" t="s">
        <v>109</v>
      </c>
      <c r="K55" s="37"/>
      <c r="L55" s="37"/>
      <c r="M55" s="79"/>
      <c r="N55" s="79"/>
      <c r="O55" s="80"/>
      <c r="P55" s="80"/>
      <c r="Q55" s="37"/>
      <c r="R55" s="45"/>
      <c r="S55" s="45"/>
      <c r="T55" s="45"/>
      <c r="U55" s="45"/>
      <c r="V55" s="45"/>
      <c r="W55" s="81"/>
      <c r="X55" s="37"/>
      <c r="Y55" s="84"/>
      <c r="Z55" s="48"/>
      <c r="AA55" s="48"/>
    </row>
    <row r="56" spans="2:43" ht="3" customHeight="1">
      <c r="B56" s="43"/>
      <c r="D56" s="45"/>
      <c r="E56" s="71"/>
      <c r="F56" s="71"/>
      <c r="G56" s="72"/>
      <c r="H56" s="72"/>
      <c r="I56" s="72"/>
      <c r="J56" s="72"/>
      <c r="K56" s="37"/>
      <c r="L56" s="37"/>
      <c r="M56" s="79"/>
      <c r="N56" s="79"/>
      <c r="O56" s="80"/>
      <c r="P56" s="80"/>
      <c r="Q56" s="37"/>
      <c r="R56" s="45"/>
      <c r="S56" s="45"/>
      <c r="T56" s="45"/>
      <c r="U56" s="45"/>
      <c r="V56" s="45"/>
      <c r="W56" s="81"/>
      <c r="X56" s="37"/>
      <c r="Y56" s="84"/>
      <c r="Z56" s="48"/>
      <c r="AA56" s="48"/>
    </row>
    <row r="57" spans="2:43" ht="17" customHeight="1">
      <c r="B57" s="43"/>
      <c r="C57" s="231" t="s">
        <v>103</v>
      </c>
      <c r="D57" s="37"/>
      <c r="E57" s="71"/>
      <c r="F57" s="71"/>
      <c r="G57" s="37"/>
      <c r="H57" s="37"/>
      <c r="I57" s="49"/>
      <c r="J57" s="49"/>
      <c r="K57" s="37"/>
      <c r="L57" s="37"/>
      <c r="N57" s="37"/>
      <c r="O57" s="37"/>
      <c r="P57" s="37"/>
      <c r="Q57" s="37"/>
      <c r="R57" s="45"/>
      <c r="S57" s="151"/>
      <c r="T57" s="151"/>
      <c r="U57" s="82">
        <v>1.5</v>
      </c>
      <c r="V57" s="45"/>
      <c r="W57" s="81"/>
      <c r="X57" s="37"/>
      <c r="Y57" s="84"/>
      <c r="Z57" s="48"/>
      <c r="AA57" s="48"/>
    </row>
    <row r="58" spans="2:43" ht="3" customHeight="1">
      <c r="B58" s="43"/>
      <c r="D58" s="45"/>
      <c r="E58" s="71"/>
      <c r="F58" s="71"/>
      <c r="G58" s="72"/>
      <c r="H58" s="72"/>
      <c r="I58" s="72"/>
      <c r="J58" s="72"/>
      <c r="K58" s="37"/>
      <c r="L58" s="37"/>
      <c r="M58" s="79"/>
      <c r="N58" s="79"/>
      <c r="O58" s="80"/>
      <c r="P58" s="80"/>
      <c r="Q58" s="37"/>
      <c r="R58" s="45"/>
      <c r="S58" s="45"/>
      <c r="T58" s="45"/>
      <c r="U58" s="45"/>
      <c r="V58" s="45"/>
      <c r="W58" s="81"/>
      <c r="X58" s="37"/>
      <c r="Y58" s="84"/>
      <c r="Z58" s="48"/>
      <c r="AA58" s="48"/>
    </row>
    <row r="59" spans="2:43" ht="17" customHeight="1">
      <c r="B59" s="43"/>
      <c r="C59" s="231" t="s">
        <v>125</v>
      </c>
      <c r="D59" s="45"/>
      <c r="E59" s="71"/>
      <c r="F59" s="71"/>
      <c r="G59" s="72"/>
      <c r="H59" s="72"/>
      <c r="I59" s="72"/>
      <c r="J59" s="72"/>
      <c r="K59" s="37"/>
      <c r="L59" s="37"/>
      <c r="M59" s="79"/>
      <c r="N59" s="79"/>
      <c r="O59" s="80"/>
      <c r="P59" s="80"/>
      <c r="Q59" s="37"/>
      <c r="R59" s="45"/>
      <c r="S59" s="45"/>
      <c r="T59" s="45"/>
      <c r="U59" s="268">
        <f>U48*U57</f>
        <v>6.4820324141885521</v>
      </c>
      <c r="V59" s="139" t="s">
        <v>104</v>
      </c>
      <c r="W59" s="81"/>
      <c r="X59" s="37"/>
      <c r="Y59" s="84"/>
      <c r="Z59" s="48"/>
      <c r="AA59" s="48"/>
      <c r="AH59" s="281" t="s">
        <v>146</v>
      </c>
    </row>
    <row r="60" spans="2:43" ht="3" customHeight="1">
      <c r="B60" s="43"/>
      <c r="D60" s="45"/>
      <c r="E60" s="71"/>
      <c r="F60" s="71"/>
      <c r="G60" s="72"/>
      <c r="H60" s="72"/>
      <c r="I60" s="72"/>
      <c r="J60" s="72"/>
      <c r="K60" s="37"/>
      <c r="L60" s="37"/>
      <c r="M60" s="79"/>
      <c r="N60" s="79"/>
      <c r="O60" s="80"/>
      <c r="P60" s="80"/>
      <c r="Q60" s="37"/>
      <c r="R60" s="45"/>
      <c r="S60" s="45"/>
      <c r="T60" s="45"/>
      <c r="U60" s="45"/>
      <c r="V60" s="45"/>
      <c r="W60" s="81"/>
      <c r="X60" s="37"/>
      <c r="Y60" s="84"/>
      <c r="Z60" s="48"/>
      <c r="AA60" s="48"/>
    </row>
    <row r="61" spans="2:43" ht="16.25" customHeight="1">
      <c r="B61" s="43"/>
      <c r="C61" s="231" t="s">
        <v>105</v>
      </c>
      <c r="D61" s="37"/>
      <c r="E61" s="71"/>
      <c r="F61" s="71"/>
      <c r="G61" s="72"/>
      <c r="H61" s="72"/>
      <c r="I61" s="72"/>
      <c r="J61" s="72"/>
      <c r="K61" s="37"/>
      <c r="L61" s="37"/>
      <c r="M61" s="79"/>
      <c r="N61" s="79"/>
      <c r="O61" s="80"/>
      <c r="P61" s="80"/>
      <c r="Q61" s="37"/>
      <c r="R61" s="37"/>
      <c r="S61" s="83"/>
      <c r="T61" s="45"/>
      <c r="U61" s="82"/>
      <c r="V61" s="139" t="s">
        <v>104</v>
      </c>
      <c r="W61" s="81"/>
      <c r="AE61" s="37"/>
    </row>
    <row r="62" spans="2:43" s="47" customFormat="1" ht="3" customHeight="1">
      <c r="B62" s="85"/>
      <c r="C62" s="44"/>
      <c r="D62" s="44"/>
      <c r="E62" s="86"/>
      <c r="F62" s="86"/>
      <c r="G62" s="87"/>
      <c r="H62" s="87"/>
      <c r="I62" s="87"/>
      <c r="J62" s="87"/>
      <c r="K62" s="44"/>
      <c r="L62" s="44"/>
      <c r="M62" s="44"/>
      <c r="N62" s="44"/>
      <c r="O62" s="88"/>
      <c r="P62" s="88"/>
      <c r="Q62" s="44"/>
      <c r="R62" s="44"/>
      <c r="S62" s="44"/>
      <c r="T62" s="44"/>
      <c r="U62" s="44"/>
      <c r="V62" s="44"/>
      <c r="W62" s="89"/>
      <c r="Z62" s="90"/>
      <c r="AA62" s="90"/>
      <c r="AB62" s="42"/>
      <c r="AC62" s="42"/>
      <c r="AD62" s="42"/>
      <c r="AE62" s="44"/>
    </row>
    <row r="63" spans="2:43" ht="3" customHeight="1" thickBot="1">
      <c r="B63" s="43"/>
      <c r="C63" s="44"/>
      <c r="D63" s="44"/>
      <c r="E63" s="86"/>
      <c r="F63" s="86"/>
      <c r="G63" s="87"/>
      <c r="H63" s="87"/>
      <c r="I63" s="87"/>
      <c r="J63" s="87"/>
      <c r="K63" s="44"/>
      <c r="L63" s="44"/>
      <c r="M63" s="44"/>
      <c r="N63" s="44"/>
      <c r="O63" s="88"/>
      <c r="P63" s="88"/>
      <c r="Q63" s="44"/>
      <c r="R63" s="44"/>
      <c r="S63" s="44"/>
      <c r="T63" s="44"/>
      <c r="U63" s="44"/>
      <c r="V63" s="44"/>
      <c r="W63" s="46"/>
      <c r="AE63" s="37"/>
    </row>
    <row r="64" spans="2:43" s="105" customFormat="1" ht="20.5" customHeight="1" thickTop="1" thickBot="1">
      <c r="B64" s="102"/>
      <c r="C64" s="103"/>
      <c r="D64" s="101" t="s">
        <v>27</v>
      </c>
      <c r="E64" s="104"/>
      <c r="F64" s="104"/>
      <c r="G64" s="104"/>
      <c r="H64" s="104"/>
      <c r="I64" s="104"/>
      <c r="J64" s="104"/>
      <c r="K64" s="104"/>
      <c r="L64" s="104"/>
      <c r="M64" s="104"/>
      <c r="N64" s="104"/>
      <c r="O64" s="104"/>
      <c r="P64" s="104"/>
      <c r="Q64" s="104"/>
      <c r="R64" s="272"/>
      <c r="S64" s="271" t="s">
        <v>127</v>
      </c>
      <c r="T64" s="272"/>
      <c r="U64" s="273" t="s">
        <v>126</v>
      </c>
      <c r="W64" s="106"/>
      <c r="X64" s="103"/>
      <c r="AM64" s="107"/>
      <c r="AN64" s="107"/>
      <c r="AO64" s="107"/>
      <c r="AP64" s="107"/>
      <c r="AQ64" s="107"/>
    </row>
    <row r="65" spans="2:43" ht="6" customHeight="1" thickTop="1">
      <c r="B65" s="55"/>
      <c r="C65" s="56"/>
      <c r="D65" s="56"/>
      <c r="E65" s="56"/>
      <c r="F65" s="56"/>
      <c r="G65" s="56"/>
      <c r="H65" s="56"/>
      <c r="I65" s="56"/>
      <c r="J65" s="56"/>
      <c r="K65" s="56"/>
      <c r="L65" s="56"/>
      <c r="M65" s="56"/>
      <c r="N65" s="56"/>
      <c r="O65" s="56"/>
      <c r="P65" s="56"/>
      <c r="Q65" s="56"/>
      <c r="R65" s="56"/>
      <c r="S65" s="56"/>
      <c r="T65" s="56"/>
      <c r="U65" s="56"/>
      <c r="V65" s="56"/>
      <c r="W65" s="57"/>
      <c r="X65" s="48"/>
    </row>
    <row r="66" spans="2:43" s="48" customFormat="1" ht="5" customHeight="1">
      <c r="AM66" s="42"/>
      <c r="AN66" s="42"/>
      <c r="AO66" s="42"/>
      <c r="AP66" s="42"/>
      <c r="AQ66" s="42"/>
    </row>
    <row r="67" spans="2:43">
      <c r="B67" s="38"/>
      <c r="C67" s="108" t="s">
        <v>128</v>
      </c>
      <c r="D67" s="40"/>
      <c r="E67" s="40"/>
      <c r="F67" s="40"/>
      <c r="G67" s="40"/>
      <c r="H67" s="40"/>
      <c r="I67" s="40"/>
      <c r="J67" s="40"/>
      <c r="K67" s="40"/>
      <c r="L67" s="40"/>
      <c r="M67" s="40"/>
      <c r="N67" s="40"/>
      <c r="O67" s="40"/>
      <c r="P67" s="40"/>
      <c r="Q67" s="40"/>
      <c r="R67" s="40"/>
      <c r="S67" s="40"/>
      <c r="T67" s="40"/>
      <c r="U67" s="40"/>
      <c r="V67" s="40"/>
      <c r="W67" s="53"/>
      <c r="X67" s="45"/>
      <c r="Y67" s="37"/>
    </row>
    <row r="68" spans="2:43" ht="19.25" customHeight="1">
      <c r="B68" s="43"/>
      <c r="C68" s="276" t="s">
        <v>56</v>
      </c>
      <c r="D68" s="150"/>
      <c r="E68" s="150"/>
      <c r="F68" s="150"/>
      <c r="G68" s="150"/>
      <c r="H68" s="150"/>
      <c r="I68" s="150"/>
      <c r="J68" s="150"/>
      <c r="K68" s="150"/>
      <c r="L68" s="150"/>
      <c r="M68" s="150"/>
      <c r="N68" s="37"/>
      <c r="O68" s="276" t="s">
        <v>54</v>
      </c>
      <c r="P68" s="150"/>
      <c r="Q68" s="150"/>
      <c r="R68" s="150"/>
      <c r="S68" s="150"/>
      <c r="T68" s="150"/>
      <c r="U68" s="150"/>
      <c r="V68" s="150"/>
      <c r="W68" s="109"/>
      <c r="X68" s="110"/>
      <c r="Y68" s="37"/>
      <c r="AC68" s="37"/>
    </row>
    <row r="69" spans="2:43" ht="3" customHeight="1">
      <c r="B69" s="43"/>
      <c r="C69" s="275"/>
      <c r="D69" s="275"/>
      <c r="E69" s="275"/>
      <c r="F69" s="275"/>
      <c r="G69" s="275"/>
      <c r="H69" s="275"/>
      <c r="I69" s="275"/>
      <c r="J69" s="275"/>
      <c r="K69" s="275"/>
      <c r="L69" s="275"/>
      <c r="M69" s="275"/>
      <c r="N69" s="59"/>
      <c r="O69" s="275"/>
      <c r="P69" s="275"/>
      <c r="Q69" s="275"/>
      <c r="R69" s="275"/>
      <c r="S69" s="275"/>
      <c r="T69" s="275"/>
      <c r="U69" s="275"/>
      <c r="V69" s="275"/>
      <c r="W69" s="109"/>
      <c r="X69" s="110"/>
      <c r="Y69" s="37"/>
      <c r="AC69" s="37"/>
    </row>
    <row r="70" spans="2:43" ht="19.25" customHeight="1">
      <c r="B70" s="43"/>
      <c r="C70" s="275" t="s">
        <v>18</v>
      </c>
      <c r="D70" s="150"/>
      <c r="E70" s="150"/>
      <c r="F70" s="150"/>
      <c r="G70" s="150"/>
      <c r="H70" s="150"/>
      <c r="I70" s="150"/>
      <c r="J70" s="150"/>
      <c r="K70" s="150"/>
      <c r="L70" s="150"/>
      <c r="M70" s="150"/>
      <c r="N70" s="37"/>
      <c r="O70" s="277" t="s">
        <v>55</v>
      </c>
      <c r="P70" s="274"/>
      <c r="Q70" s="274"/>
      <c r="R70" s="274"/>
      <c r="S70" s="274"/>
      <c r="T70" s="274"/>
      <c r="U70" s="274"/>
      <c r="V70" s="274"/>
      <c r="W70" s="111"/>
      <c r="X70" s="112"/>
      <c r="Y70" s="37"/>
      <c r="AC70" s="79"/>
    </row>
    <row r="71" spans="2:43" ht="25.5" customHeight="1">
      <c r="B71" s="55"/>
      <c r="C71" s="56" t="s">
        <v>21</v>
      </c>
      <c r="D71" s="56"/>
      <c r="E71" s="56"/>
      <c r="F71" s="56"/>
      <c r="G71" s="56"/>
      <c r="H71" s="56"/>
      <c r="I71" s="91" t="s">
        <v>22</v>
      </c>
      <c r="J71" s="91"/>
      <c r="K71" s="56"/>
      <c r="L71" s="56"/>
      <c r="M71" s="56"/>
      <c r="N71" s="56"/>
      <c r="O71" s="92"/>
      <c r="P71" s="56"/>
      <c r="Q71" s="56"/>
      <c r="R71" s="91"/>
      <c r="S71" s="91"/>
      <c r="T71" s="91"/>
      <c r="U71" s="56"/>
      <c r="V71" s="56"/>
      <c r="W71" s="57"/>
      <c r="X71" s="45"/>
      <c r="Y71" s="37"/>
      <c r="AC71" s="79"/>
    </row>
    <row r="72" spans="2:43" ht="2.5" customHeight="1">
      <c r="B72" s="39"/>
      <c r="C72" s="39"/>
      <c r="D72" s="39"/>
      <c r="E72" s="39"/>
      <c r="F72" s="39"/>
      <c r="G72" s="39"/>
      <c r="H72" s="39"/>
      <c r="I72" s="93"/>
      <c r="J72" s="93"/>
      <c r="K72" s="39"/>
      <c r="L72" s="39"/>
      <c r="M72" s="39"/>
      <c r="N72" s="39"/>
      <c r="O72" s="94"/>
      <c r="P72" s="39"/>
      <c r="Q72" s="39"/>
      <c r="R72" s="93"/>
      <c r="S72" s="93"/>
      <c r="T72" s="93"/>
      <c r="U72" s="39"/>
      <c r="V72" s="39"/>
      <c r="W72" s="39"/>
      <c r="X72" s="48"/>
      <c r="AC72" s="79"/>
    </row>
    <row r="73" spans="2:43" ht="15" customHeight="1">
      <c r="B73" s="37"/>
      <c r="C73" s="47" t="s">
        <v>49</v>
      </c>
      <c r="D73" s="37"/>
      <c r="E73" s="37"/>
      <c r="F73" s="37"/>
      <c r="G73" s="37"/>
      <c r="H73" s="37"/>
      <c r="I73" s="37"/>
      <c r="J73" s="37"/>
      <c r="K73" s="37"/>
      <c r="L73" s="37"/>
      <c r="M73" s="37"/>
      <c r="N73" s="37"/>
      <c r="O73" s="37"/>
      <c r="P73" s="37"/>
      <c r="Q73" s="37"/>
      <c r="R73" s="37"/>
      <c r="S73" s="37"/>
      <c r="T73" s="37"/>
      <c r="U73" s="37"/>
      <c r="V73" s="45"/>
      <c r="W73" s="45"/>
      <c r="X73" s="48"/>
      <c r="AC73" s="79"/>
    </row>
    <row r="74" spans="2:43" ht="16.25" customHeight="1"/>
    <row r="76" spans="2:43" ht="17" hidden="1" customHeight="1"/>
    <row r="77" spans="2:43" ht="17" hidden="1" customHeight="1">
      <c r="C77" s="95"/>
      <c r="F77" s="42" t="s">
        <v>35</v>
      </c>
      <c r="K77" s="42" t="s">
        <v>37</v>
      </c>
    </row>
    <row r="78" spans="2:43" ht="17" hidden="1" customHeight="1">
      <c r="C78" s="96">
        <v>32</v>
      </c>
      <c r="F78" s="97">
        <v>1</v>
      </c>
      <c r="K78" s="98" t="s">
        <v>36</v>
      </c>
    </row>
    <row r="79" spans="2:43" ht="17" hidden="1" customHeight="1">
      <c r="C79" s="96">
        <v>40</v>
      </c>
      <c r="F79" s="97">
        <v>2</v>
      </c>
    </row>
    <row r="80" spans="2:43" ht="17" hidden="1" customHeight="1">
      <c r="C80" s="96">
        <v>50</v>
      </c>
      <c r="F80" s="97">
        <v>3</v>
      </c>
    </row>
    <row r="81" spans="3:6" ht="17" hidden="1" customHeight="1">
      <c r="C81" s="96">
        <v>63</v>
      </c>
      <c r="F81" s="97">
        <v>4</v>
      </c>
    </row>
    <row r="82" spans="3:6" ht="17" hidden="1" customHeight="1">
      <c r="C82" s="96">
        <v>75</v>
      </c>
    </row>
    <row r="83" spans="3:6" ht="17" hidden="1" customHeight="1">
      <c r="C83" s="96">
        <v>90</v>
      </c>
    </row>
    <row r="84" spans="3:6" ht="17" hidden="1" customHeight="1">
      <c r="C84" s="96">
        <v>110</v>
      </c>
    </row>
    <row r="85" spans="3:6" ht="17" hidden="1" customHeight="1">
      <c r="C85" s="96">
        <v>125</v>
      </c>
    </row>
    <row r="86" spans="3:6" hidden="1">
      <c r="C86" s="96">
        <v>140</v>
      </c>
    </row>
    <row r="87" spans="3:6" hidden="1">
      <c r="C87" s="96">
        <v>160</v>
      </c>
    </row>
    <row r="88" spans="3:6" hidden="1">
      <c r="C88" s="96">
        <v>180</v>
      </c>
    </row>
    <row r="89" spans="3:6" hidden="1">
      <c r="C89" s="96">
        <v>200</v>
      </c>
    </row>
    <row r="90" spans="3:6" hidden="1">
      <c r="C90" s="96">
        <v>225</v>
      </c>
    </row>
    <row r="91" spans="3:6" hidden="1">
      <c r="C91" s="96">
        <v>250</v>
      </c>
    </row>
    <row r="92" spans="3:6" hidden="1">
      <c r="C92" s="96">
        <v>280</v>
      </c>
    </row>
    <row r="93" spans="3:6" hidden="1">
      <c r="C93" s="96">
        <v>315</v>
      </c>
    </row>
    <row r="94" spans="3:6" hidden="1">
      <c r="C94" s="96">
        <v>355</v>
      </c>
    </row>
    <row r="95" spans="3:6" hidden="1">
      <c r="C95" s="99">
        <v>400</v>
      </c>
    </row>
    <row r="96" spans="3:6" hidden="1"/>
  </sheetData>
  <mergeCells count="19">
    <mergeCell ref="D53:E53"/>
    <mergeCell ref="D55:E55"/>
    <mergeCell ref="C5:H5"/>
    <mergeCell ref="C6:G6"/>
    <mergeCell ref="G10:V10"/>
    <mergeCell ref="G11:V11"/>
    <mergeCell ref="G12:V12"/>
    <mergeCell ref="I21:P21"/>
    <mergeCell ref="C23:G23"/>
    <mergeCell ref="C24:G24"/>
    <mergeCell ref="C25:G25"/>
    <mergeCell ref="D49:E49"/>
    <mergeCell ref="D51:E51"/>
    <mergeCell ref="S19:U19"/>
    <mergeCell ref="H1:T1"/>
    <mergeCell ref="H2:T4"/>
    <mergeCell ref="G13:V13"/>
    <mergeCell ref="G14:V14"/>
    <mergeCell ref="S17:U17"/>
  </mergeCells>
  <phoneticPr fontId="0" type="noConversion"/>
  <conditionalFormatting sqref="I21:J21">
    <cfRule type="expression" dxfId="10" priority="5" stopIfTrue="1">
      <formula>$G$21=""</formula>
    </cfRule>
    <cfRule type="expression" dxfId="9" priority="6" stopIfTrue="1">
      <formula>$G$21&lt;1</formula>
    </cfRule>
    <cfRule type="expression" dxfId="8" priority="7" stopIfTrue="1">
      <formula>$G$21&gt;4</formula>
    </cfRule>
  </conditionalFormatting>
  <conditionalFormatting sqref="K51:S51 G51:H51">
    <cfRule type="cellIs" dxfId="7" priority="8" stopIfTrue="1" operator="greaterThan">
      <formula>""</formula>
    </cfRule>
  </conditionalFormatting>
  <conditionalFormatting sqref="S57:T57">
    <cfRule type="expression" dxfId="6" priority="21" stopIfTrue="1">
      <formula>#REF!=0</formula>
    </cfRule>
    <cfRule type="expression" dxfId="5" priority="22" stopIfTrue="1">
      <formula>#REF!=2</formula>
    </cfRule>
    <cfRule type="expression" priority="23" stopIfTrue="1">
      <formula>U46=""</formula>
    </cfRule>
  </conditionalFormatting>
  <conditionalFormatting sqref="M32:R32 T32">
    <cfRule type="expression" dxfId="4" priority="27" stopIfTrue="1">
      <formula>#REF!&gt;20000</formula>
    </cfRule>
  </conditionalFormatting>
  <conditionalFormatting sqref="U21">
    <cfRule type="expression" dxfId="3" priority="2" stopIfTrue="1">
      <formula>$G$21=""</formula>
    </cfRule>
    <cfRule type="expression" dxfId="2" priority="3" stopIfTrue="1">
      <formula>$G$21&lt;1</formula>
    </cfRule>
    <cfRule type="expression" dxfId="1" priority="4" stopIfTrue="1">
      <formula>$G$21&gt;4</formula>
    </cfRule>
  </conditionalFormatting>
  <conditionalFormatting sqref="M26:R26 T26">
    <cfRule type="expression" dxfId="0" priority="1" stopIfTrue="1">
      <formula>#REF!&gt;20000</formula>
    </cfRule>
  </conditionalFormatting>
  <dataValidations xWindow="780" yWindow="629" count="6">
    <dataValidation type="list" allowBlank="1" showInputMessage="1" showErrorMessage="1" sqref="G21" xr:uid="{00000000-0002-0000-0200-000000000000}">
      <formula1>Werkstoff</formula1>
    </dataValidation>
    <dataValidation type="list" allowBlank="1" showInputMessage="1" showErrorMessage="1" sqref="O30:O31 M30:M31 M23:M25" xr:uid="{00000000-0002-0000-0200-000003000000}">
      <formula1>dn</formula1>
    </dataValidation>
    <dataValidation type="list" allowBlank="1" showInputMessage="1" showErrorMessage="1" sqref="S21" xr:uid="{F625D3A9-6CF5-428F-8079-AF2803F575F4}">
      <formula1>SN</formula1>
    </dataValidation>
    <dataValidation type="list" allowBlank="1" showInputMessage="1" showErrorMessage="1" sqref="M29 O29" xr:uid="{44FD5C2D-9A8F-4D55-9F23-6917AC23AAE4}">
      <formula1>DN_Schacht</formula1>
    </dataValidation>
    <dataValidation type="custom" allowBlank="1" showInputMessage="1" showErrorMessage="1" errorTitle="Nur ein Wert zulässig!" error="Es ist nicht erlaubt beide Werte innerhalb und ausserhalb auszuwählen!" sqref="C49 C51" xr:uid="{712DADF3-5EC9-4713-9E51-C4E947822686}">
      <formula1>COUNTA($C$49,$C$51)=1</formula1>
    </dataValidation>
    <dataValidation type="custom" allowBlank="1" showInputMessage="1" showErrorMessage="1" errorTitle="Nur ein Wert zulässig!" error="Es ist nicht erlaubt beide Werte innerhalb und ausserhalb auszuwählen!" sqref="C53 C55" xr:uid="{28F2EDF0-F4CB-4449-85BA-16F590412BC3}">
      <formula1>COUNTA($C$53,$C$55)=1</formula1>
    </dataValidation>
  </dataValidations>
  <pageMargins left="0.79000000000000015" right="0.79000000000000015" top="0.39000000000000007" bottom="0.39000000000000007" header="0.2" footer="0.24000000000000002"/>
  <pageSetup paperSize="9" scale="46" orientation="portrait" verticalDpi="300" r:id="rId1"/>
  <headerFooter>
    <oddFooter xml:space="preserve">&amp;CGeschäftsstelle VKR  Schachenallee 29C CH-5000 Aarau
Tel. +41 (0)62 834 00 60 www.vkr.ch  info@vkr.ch
&amp;R
</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5AB3F-21F5-46DA-AF52-85EFE4A5F970}">
  <sheetPr>
    <pageSetUpPr fitToPage="1"/>
  </sheetPr>
  <dimension ref="A1:AE42"/>
  <sheetViews>
    <sheetView showGridLines="0" zoomScaleNormal="100" zoomScalePageLayoutView="120" workbookViewId="0">
      <pane ySplit="7" topLeftCell="A8" activePane="bottomLeft" state="frozen"/>
      <selection activeCell="C23" sqref="C23:AA23"/>
      <selection pane="bottomLeft" activeCell="C18" sqref="C18"/>
    </sheetView>
  </sheetViews>
  <sheetFormatPr baseColWidth="10" defaultColWidth="10.8203125" defaultRowHeight="12.7"/>
  <cols>
    <col min="1" max="1" width="17.8203125" style="3" customWidth="1"/>
    <col min="2" max="2" width="0.46875" style="3" customWidth="1"/>
    <col min="3" max="3" width="8" style="4" customWidth="1"/>
    <col min="4" max="4" width="6.29296875" style="3" customWidth="1"/>
    <col min="5" max="5" width="1.17578125" style="3" customWidth="1"/>
    <col min="6" max="6" width="4" style="3" customWidth="1"/>
    <col min="7" max="7" width="5" style="3" customWidth="1"/>
    <col min="8" max="8" width="1.17578125" style="3" customWidth="1"/>
    <col min="9" max="9" width="3.46875" style="3" customWidth="1"/>
    <col min="10" max="10" width="6.46875" style="3" customWidth="1"/>
    <col min="11" max="11" width="1.17578125" style="3" customWidth="1"/>
    <col min="12" max="12" width="6" style="3" customWidth="1"/>
    <col min="13" max="13" width="1.17578125" style="3" customWidth="1"/>
    <col min="14" max="14" width="6" style="3" customWidth="1"/>
    <col min="15" max="15" width="1.29296875" style="3" customWidth="1"/>
    <col min="16" max="16" width="8.46875" style="3" customWidth="1"/>
    <col min="17" max="17" width="5" hidden="1" customWidth="1"/>
    <col min="18" max="18" width="5" style="3" customWidth="1"/>
    <col min="19" max="19" width="7.17578125" style="3" customWidth="1"/>
    <col min="20" max="20" width="2" style="3" customWidth="1"/>
    <col min="21" max="21" width="1.46875" style="3" customWidth="1"/>
    <col min="22" max="22" width="5.703125" style="3" customWidth="1"/>
    <col min="23" max="23" width="11.29296875" hidden="1" customWidth="1"/>
    <col min="24" max="24" width="3.8203125" hidden="1" customWidth="1"/>
    <col min="25" max="25" width="3.8203125" customWidth="1"/>
    <col min="26" max="26" width="4" style="3" customWidth="1"/>
    <col min="27" max="27" width="4.703125" style="3" customWidth="1"/>
    <col min="28" max="28" width="5.8203125" style="3" customWidth="1"/>
    <col min="29" max="29" width="8.46875" style="3" customWidth="1"/>
    <col min="30" max="31" width="8.29296875" style="3" customWidth="1"/>
    <col min="32" max="16384" width="10.8203125" style="3"/>
  </cols>
  <sheetData>
    <row r="1" spans="2:31" ht="18" customHeight="1">
      <c r="B1" s="20"/>
      <c r="C1" s="29"/>
      <c r="D1" s="6"/>
      <c r="E1" s="6"/>
      <c r="F1" s="6"/>
      <c r="G1" s="16"/>
      <c r="H1" s="6"/>
      <c r="I1" s="289" t="s">
        <v>76</v>
      </c>
      <c r="J1" s="289"/>
      <c r="K1" s="289"/>
      <c r="L1" s="289"/>
      <c r="M1" s="289"/>
      <c r="N1" s="289"/>
      <c r="O1" s="289"/>
      <c r="P1" s="289"/>
      <c r="Q1" s="289"/>
      <c r="R1" s="289"/>
      <c r="S1" s="289"/>
      <c r="T1" s="284"/>
      <c r="U1" s="21"/>
      <c r="V1" s="21"/>
      <c r="W1" s="21"/>
      <c r="X1" s="21"/>
      <c r="Y1" s="21"/>
      <c r="Z1" s="21"/>
      <c r="AA1" s="125" t="s">
        <v>140</v>
      </c>
      <c r="AD1"/>
      <c r="AE1" s="121"/>
    </row>
    <row r="2" spans="2:31" ht="18" customHeight="1">
      <c r="B2" s="117"/>
      <c r="C2" s="118"/>
      <c r="D2" s="4"/>
      <c r="E2" s="4"/>
      <c r="F2" s="4"/>
      <c r="G2" s="2"/>
      <c r="H2" s="4"/>
      <c r="I2" s="290" t="s">
        <v>51</v>
      </c>
      <c r="J2" s="290"/>
      <c r="K2" s="290"/>
      <c r="L2" s="290"/>
      <c r="M2" s="290"/>
      <c r="N2" s="290"/>
      <c r="O2" s="290"/>
      <c r="P2" s="290"/>
      <c r="Q2" s="290"/>
      <c r="R2" s="290"/>
      <c r="S2" s="290"/>
      <c r="T2" s="290"/>
      <c r="U2" s="119"/>
      <c r="V2" s="119"/>
      <c r="W2" s="119"/>
      <c r="X2" s="119"/>
      <c r="Y2" s="119"/>
      <c r="Z2" s="119"/>
      <c r="AA2" s="120"/>
      <c r="AD2"/>
      <c r="AE2" s="122"/>
    </row>
    <row r="3" spans="2:31" ht="18" customHeight="1">
      <c r="B3" s="117"/>
      <c r="C3" s="118"/>
      <c r="D3" s="4"/>
      <c r="E3" s="4"/>
      <c r="F3" s="4"/>
      <c r="G3" s="2"/>
      <c r="H3" s="4"/>
      <c r="I3" s="290"/>
      <c r="J3" s="290"/>
      <c r="K3" s="290"/>
      <c r="L3" s="290"/>
      <c r="M3" s="290"/>
      <c r="N3" s="290"/>
      <c r="O3" s="290"/>
      <c r="P3" s="290"/>
      <c r="Q3" s="290"/>
      <c r="R3" s="290"/>
      <c r="S3" s="290"/>
      <c r="T3" s="290"/>
      <c r="U3" s="119"/>
      <c r="V3" s="119"/>
      <c r="W3" s="119"/>
      <c r="X3" s="119"/>
      <c r="Y3" s="119"/>
      <c r="Z3" s="119"/>
      <c r="AA3" s="120"/>
      <c r="AD3"/>
      <c r="AE3" s="122"/>
    </row>
    <row r="4" spans="2:31" ht="18" customHeight="1">
      <c r="B4" s="9"/>
      <c r="C4" s="15"/>
      <c r="D4" s="4"/>
      <c r="E4" s="4"/>
      <c r="F4" s="4"/>
      <c r="G4" s="4"/>
      <c r="H4" s="4"/>
      <c r="I4" s="290"/>
      <c r="J4" s="290"/>
      <c r="K4" s="290"/>
      <c r="L4" s="290"/>
      <c r="M4" s="290"/>
      <c r="N4" s="290"/>
      <c r="O4" s="290"/>
      <c r="P4" s="290"/>
      <c r="Q4" s="290"/>
      <c r="R4" s="290"/>
      <c r="S4" s="290"/>
      <c r="T4" s="290"/>
      <c r="U4" s="4"/>
      <c r="V4" s="4"/>
      <c r="W4" s="2"/>
      <c r="X4" s="2"/>
      <c r="Y4" s="2"/>
      <c r="Z4" s="4"/>
      <c r="AA4" s="10"/>
      <c r="AE4" s="122"/>
    </row>
    <row r="5" spans="2:31" ht="18" customHeight="1">
      <c r="B5" s="9"/>
      <c r="C5" s="291" t="s">
        <v>52</v>
      </c>
      <c r="D5" s="291"/>
      <c r="E5" s="291"/>
      <c r="F5" s="291"/>
      <c r="G5" s="291"/>
      <c r="H5" s="291"/>
      <c r="I5" s="285"/>
      <c r="J5" s="285"/>
      <c r="K5" s="285"/>
      <c r="L5" s="285"/>
      <c r="M5" s="285"/>
      <c r="N5" s="285"/>
      <c r="O5" s="285"/>
      <c r="P5" s="285"/>
      <c r="Q5" s="285"/>
      <c r="R5" s="285"/>
      <c r="S5" s="285"/>
      <c r="T5" s="4"/>
      <c r="U5" s="4"/>
      <c r="V5" s="4"/>
      <c r="W5" s="2"/>
      <c r="X5" s="2"/>
      <c r="Y5" s="2"/>
      <c r="Z5" s="4"/>
      <c r="AA5" s="10"/>
      <c r="AE5" s="122"/>
    </row>
    <row r="6" spans="2:31" ht="18" customHeight="1">
      <c r="B6" s="9"/>
      <c r="C6" s="292" t="s">
        <v>53</v>
      </c>
      <c r="D6" s="292"/>
      <c r="E6" s="292"/>
      <c r="F6" s="292"/>
      <c r="G6" s="292"/>
      <c r="H6" s="285"/>
      <c r="I6" s="285"/>
      <c r="J6" s="285"/>
      <c r="K6" s="285"/>
      <c r="L6" s="285"/>
      <c r="M6" s="285"/>
      <c r="N6" s="285"/>
      <c r="O6" s="285"/>
      <c r="P6" s="285"/>
      <c r="Q6" s="285"/>
      <c r="R6" s="285"/>
      <c r="S6" s="285"/>
      <c r="T6" s="4"/>
      <c r="U6" s="4"/>
      <c r="V6" s="4"/>
      <c r="W6" s="2"/>
      <c r="X6" s="2"/>
      <c r="Y6" s="2"/>
      <c r="Z6" s="4"/>
      <c r="AA6" s="10"/>
      <c r="AE6" s="122"/>
    </row>
    <row r="7" spans="2:31" ht="8.25" customHeight="1">
      <c r="B7" s="11"/>
      <c r="C7" s="22"/>
      <c r="D7" s="124"/>
      <c r="E7" s="124"/>
      <c r="F7" s="124"/>
      <c r="G7" s="124"/>
      <c r="H7" s="124"/>
      <c r="I7" s="124"/>
      <c r="J7" s="124"/>
      <c r="K7" s="124"/>
      <c r="L7" s="124"/>
      <c r="M7" s="124"/>
      <c r="N7" s="124"/>
      <c r="O7" s="124"/>
      <c r="P7" s="124"/>
      <c r="Q7" s="124"/>
      <c r="R7" s="124"/>
      <c r="S7" s="124"/>
      <c r="T7" s="8"/>
      <c r="U7" s="8"/>
      <c r="V7" s="8"/>
      <c r="W7" s="7"/>
      <c r="X7" s="7"/>
      <c r="Y7" s="7"/>
      <c r="Z7" s="8"/>
      <c r="AA7" s="123"/>
    </row>
    <row r="8" spans="2:31" ht="9" customHeight="1">
      <c r="B8" s="4"/>
      <c r="C8" s="15"/>
      <c r="D8" s="4"/>
      <c r="E8" s="4"/>
      <c r="F8" s="4"/>
      <c r="G8" s="4"/>
      <c r="H8" s="4"/>
      <c r="I8" s="4"/>
      <c r="J8" s="4"/>
      <c r="K8" s="4"/>
      <c r="L8" s="4"/>
      <c r="M8" s="4"/>
      <c r="N8" s="4"/>
      <c r="O8" s="4"/>
      <c r="P8" s="4"/>
      <c r="Q8" s="2"/>
      <c r="R8" s="4"/>
      <c r="S8" s="4"/>
      <c r="T8" s="4"/>
      <c r="U8" s="4"/>
      <c r="V8" s="4"/>
      <c r="W8" s="2"/>
      <c r="X8" s="2"/>
      <c r="Y8" s="2"/>
      <c r="Z8" s="4"/>
      <c r="AA8" s="4"/>
    </row>
    <row r="9" spans="2:31">
      <c r="B9" s="14"/>
      <c r="C9" s="6"/>
      <c r="D9" s="6"/>
      <c r="E9" s="6"/>
      <c r="F9" s="6"/>
      <c r="G9" s="6"/>
      <c r="H9" s="6"/>
      <c r="I9" s="6"/>
      <c r="J9" s="6"/>
      <c r="K9" s="6"/>
      <c r="L9" s="6"/>
      <c r="M9" s="6"/>
      <c r="N9" s="6"/>
      <c r="O9" s="6"/>
      <c r="P9" s="6"/>
      <c r="Q9" s="16"/>
      <c r="R9" s="6"/>
      <c r="S9" s="6"/>
      <c r="T9" s="6"/>
      <c r="U9" s="6"/>
      <c r="V9" s="16"/>
      <c r="W9" s="16"/>
      <c r="X9" s="16"/>
      <c r="Y9" s="16"/>
      <c r="Z9" s="32"/>
      <c r="AA9" s="13"/>
    </row>
    <row r="10" spans="2:31" ht="20">
      <c r="B10" s="9"/>
      <c r="C10" s="33" t="s">
        <v>158</v>
      </c>
      <c r="D10" s="2"/>
      <c r="E10" s="2"/>
      <c r="F10" s="2"/>
      <c r="G10" s="2"/>
      <c r="H10" s="2"/>
      <c r="I10" s="4"/>
      <c r="J10" s="4"/>
      <c r="K10" s="4"/>
      <c r="L10" s="4"/>
      <c r="M10" s="4"/>
      <c r="N10" s="4"/>
      <c r="O10" s="4"/>
      <c r="P10" s="4"/>
      <c r="Q10" s="2"/>
      <c r="R10" s="4"/>
      <c r="S10" s="4"/>
      <c r="T10" s="4"/>
      <c r="U10" s="4"/>
      <c r="V10" s="4"/>
      <c r="W10" s="2"/>
      <c r="X10" s="2"/>
      <c r="Y10" s="2"/>
      <c r="Z10" s="4"/>
      <c r="AA10" s="10"/>
    </row>
    <row r="11" spans="2:31" ht="15" customHeight="1">
      <c r="B11" s="9"/>
      <c r="C11" s="24"/>
      <c r="D11" s="2"/>
      <c r="E11" s="2"/>
      <c r="F11" s="2"/>
      <c r="G11" s="2"/>
      <c r="H11" s="2"/>
      <c r="I11" s="4"/>
      <c r="J11" s="4"/>
      <c r="K11" s="4"/>
      <c r="L11" s="4"/>
      <c r="M11" s="4"/>
      <c r="N11" s="4"/>
      <c r="O11" s="4"/>
      <c r="P11" s="4"/>
      <c r="Q11" s="2"/>
      <c r="R11" s="4"/>
      <c r="S11" s="4"/>
      <c r="T11" s="4"/>
      <c r="U11" s="4"/>
      <c r="V11" s="4"/>
      <c r="W11" s="2"/>
      <c r="X11" s="2"/>
      <c r="Y11" s="2"/>
      <c r="Z11" s="4"/>
      <c r="AA11" s="10"/>
    </row>
    <row r="12" spans="2:31" ht="15" customHeight="1" thickBot="1">
      <c r="B12" s="9"/>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7"/>
    </row>
    <row r="13" spans="2:31" ht="20" customHeight="1" thickBot="1">
      <c r="B13" s="9"/>
      <c r="C13" s="2"/>
      <c r="D13" s="324" t="s">
        <v>159</v>
      </c>
      <c r="E13" s="329"/>
      <c r="F13" s="329"/>
      <c r="G13" s="330"/>
      <c r="H13" s="2"/>
      <c r="I13" s="4"/>
      <c r="J13" s="336" t="s">
        <v>162</v>
      </c>
      <c r="K13" s="345"/>
      <c r="L13" s="345"/>
      <c r="M13" s="345"/>
      <c r="N13" s="345"/>
      <c r="O13" s="345"/>
      <c r="P13" s="345"/>
      <c r="Q13" s="345"/>
      <c r="R13" s="345"/>
      <c r="S13" s="345"/>
      <c r="T13" s="345"/>
      <c r="U13" s="345"/>
      <c r="V13" s="345"/>
      <c r="W13" s="345"/>
      <c r="X13" s="345"/>
      <c r="Y13" s="345"/>
      <c r="Z13" s="346"/>
      <c r="AA13" s="10"/>
    </row>
    <row r="14" spans="2:31" ht="20" customHeight="1">
      <c r="B14" s="9"/>
      <c r="C14" s="34"/>
      <c r="D14" s="331" t="s">
        <v>160</v>
      </c>
      <c r="E14" s="332"/>
      <c r="F14" s="332"/>
      <c r="G14" s="333"/>
      <c r="H14" s="2"/>
      <c r="I14" s="4"/>
      <c r="J14" s="337" t="s">
        <v>163</v>
      </c>
      <c r="K14" s="338"/>
      <c r="L14" s="338"/>
      <c r="M14" s="338"/>
      <c r="N14" s="338"/>
      <c r="O14" s="338"/>
      <c r="P14" s="338"/>
      <c r="Q14" s="338"/>
      <c r="R14" s="338"/>
      <c r="S14" s="338"/>
      <c r="T14" s="338"/>
      <c r="U14" s="338"/>
      <c r="V14" s="338"/>
      <c r="W14" s="338"/>
      <c r="X14" s="338"/>
      <c r="Y14" s="338"/>
      <c r="Z14" s="343"/>
      <c r="AA14" s="10"/>
    </row>
    <row r="15" spans="2:31" ht="20" customHeight="1">
      <c r="B15" s="9"/>
      <c r="C15" s="34"/>
      <c r="D15" s="325" t="s">
        <v>161</v>
      </c>
      <c r="E15" s="326"/>
      <c r="F15" s="326"/>
      <c r="G15" s="334"/>
      <c r="H15" s="2"/>
      <c r="I15" s="4"/>
      <c r="J15" s="339" t="s">
        <v>172</v>
      </c>
      <c r="K15" s="340"/>
      <c r="L15" s="340"/>
      <c r="M15" s="340"/>
      <c r="N15" s="340"/>
      <c r="O15" s="340"/>
      <c r="P15" s="340"/>
      <c r="Q15" s="340"/>
      <c r="R15" s="340"/>
      <c r="S15" s="340"/>
      <c r="T15" s="340"/>
      <c r="U15" s="340"/>
      <c r="V15" s="340"/>
      <c r="W15" s="340"/>
      <c r="X15" s="340"/>
      <c r="Y15" s="340"/>
      <c r="Z15" s="344"/>
      <c r="AA15" s="10"/>
    </row>
    <row r="16" spans="2:31" ht="20" customHeight="1">
      <c r="B16" s="9"/>
      <c r="C16" s="34"/>
      <c r="D16" s="327" t="s">
        <v>165</v>
      </c>
      <c r="E16" s="328"/>
      <c r="F16" s="328"/>
      <c r="G16" s="335"/>
      <c r="H16" s="2"/>
      <c r="I16" s="4"/>
      <c r="J16" s="337" t="s">
        <v>164</v>
      </c>
      <c r="K16" s="338"/>
      <c r="L16" s="338"/>
      <c r="M16" s="338"/>
      <c r="N16" s="338"/>
      <c r="O16" s="338"/>
      <c r="P16" s="338"/>
      <c r="Q16" s="338"/>
      <c r="R16" s="338"/>
      <c r="S16" s="338"/>
      <c r="T16" s="338"/>
      <c r="U16" s="338"/>
      <c r="V16" s="338"/>
      <c r="W16" s="338"/>
      <c r="X16" s="338"/>
      <c r="Y16" s="338"/>
      <c r="Z16" s="343"/>
      <c r="AA16" s="10"/>
    </row>
    <row r="17" spans="1:31" ht="20" customHeight="1">
      <c r="B17" s="9"/>
      <c r="C17" s="34"/>
      <c r="D17" s="325" t="s">
        <v>166</v>
      </c>
      <c r="E17" s="326"/>
      <c r="F17" s="326"/>
      <c r="G17" s="334"/>
      <c r="H17" s="2"/>
      <c r="I17" s="4"/>
      <c r="J17" s="339" t="s">
        <v>167</v>
      </c>
      <c r="K17" s="340"/>
      <c r="L17" s="340"/>
      <c r="M17" s="340"/>
      <c r="N17" s="340"/>
      <c r="O17" s="340"/>
      <c r="P17" s="340"/>
      <c r="Q17" s="340"/>
      <c r="R17" s="340"/>
      <c r="S17" s="340"/>
      <c r="T17" s="340"/>
      <c r="U17" s="340"/>
      <c r="V17" s="340"/>
      <c r="W17" s="340"/>
      <c r="X17" s="340"/>
      <c r="Y17" s="340"/>
      <c r="Z17" s="344"/>
      <c r="AA17" s="10"/>
    </row>
    <row r="18" spans="1:31" ht="20" customHeight="1">
      <c r="B18" s="9"/>
      <c r="C18" s="286"/>
      <c r="D18" s="327" t="s">
        <v>168</v>
      </c>
      <c r="E18" s="328"/>
      <c r="F18" s="328"/>
      <c r="G18" s="335"/>
      <c r="H18" s="286"/>
      <c r="I18" s="286"/>
      <c r="J18" s="341" t="s">
        <v>171</v>
      </c>
      <c r="K18" s="342"/>
      <c r="L18" s="342"/>
      <c r="M18" s="342"/>
      <c r="N18" s="342"/>
      <c r="O18" s="342"/>
      <c r="P18" s="342"/>
      <c r="Q18" s="342"/>
      <c r="R18" s="342"/>
      <c r="S18" s="342"/>
      <c r="T18" s="342"/>
      <c r="U18" s="342"/>
      <c r="V18" s="342"/>
      <c r="W18" s="342"/>
      <c r="X18" s="342"/>
      <c r="Y18" s="342"/>
      <c r="Z18" s="353"/>
      <c r="AA18" s="287"/>
    </row>
    <row r="19" spans="1:31" ht="20" customHeight="1" thickBot="1">
      <c r="B19" s="9"/>
      <c r="C19" s="2"/>
      <c r="D19" s="347" t="s">
        <v>169</v>
      </c>
      <c r="E19" s="348"/>
      <c r="F19" s="348"/>
      <c r="G19" s="349"/>
      <c r="H19" s="2"/>
      <c r="I19" s="4"/>
      <c r="J19" s="350" t="s">
        <v>170</v>
      </c>
      <c r="K19" s="351"/>
      <c r="L19" s="351"/>
      <c r="M19" s="351"/>
      <c r="N19" s="351"/>
      <c r="O19" s="351"/>
      <c r="P19" s="351"/>
      <c r="Q19" s="351"/>
      <c r="R19" s="351"/>
      <c r="S19" s="351"/>
      <c r="T19" s="351"/>
      <c r="U19" s="351"/>
      <c r="V19" s="351"/>
      <c r="W19" s="351"/>
      <c r="X19" s="351"/>
      <c r="Y19" s="351"/>
      <c r="Z19" s="352"/>
      <c r="AA19" s="10"/>
    </row>
    <row r="20" spans="1:31" ht="15" customHeight="1">
      <c r="B20" s="9"/>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7"/>
    </row>
    <row r="21" spans="1:31" ht="12" customHeight="1">
      <c r="B21" s="11"/>
      <c r="C21" s="7" t="s">
        <v>69</v>
      </c>
      <c r="D21" s="7"/>
      <c r="E21" s="7"/>
      <c r="F21" s="7"/>
      <c r="G21" s="7"/>
      <c r="H21" s="7"/>
      <c r="I21" s="8"/>
      <c r="J21" s="8"/>
      <c r="K21" s="8"/>
      <c r="L21" s="8"/>
      <c r="M21" s="8"/>
      <c r="N21" s="8"/>
      <c r="O21" s="8"/>
      <c r="P21" s="8"/>
      <c r="Q21" s="7"/>
      <c r="R21" s="8"/>
      <c r="S21" s="8"/>
      <c r="T21" s="8"/>
      <c r="U21" s="8"/>
      <c r="V21" s="8"/>
      <c r="W21" s="7"/>
      <c r="X21" s="7"/>
      <c r="Y21" s="7"/>
      <c r="Z21" s="8"/>
      <c r="AA21" s="12"/>
    </row>
    <row r="22" spans="1:31" ht="18" customHeight="1">
      <c r="C22"/>
      <c r="D22"/>
      <c r="E22"/>
      <c r="F22"/>
      <c r="G22"/>
      <c r="H22"/>
    </row>
    <row r="23" spans="1:31">
      <c r="C23"/>
      <c r="D23"/>
      <c r="E23"/>
      <c r="F23"/>
      <c r="G23"/>
      <c r="H23"/>
    </row>
    <row r="24" spans="1:31">
      <c r="C24"/>
      <c r="D24"/>
      <c r="E24"/>
      <c r="F24"/>
      <c r="G24"/>
      <c r="H24"/>
    </row>
    <row r="25" spans="1:31">
      <c r="C25"/>
      <c r="D25"/>
      <c r="E25"/>
      <c r="F25"/>
      <c r="G25"/>
      <c r="H25"/>
    </row>
    <row r="26" spans="1:31">
      <c r="C26"/>
      <c r="D26"/>
      <c r="E26"/>
      <c r="F26"/>
      <c r="G26"/>
      <c r="H26"/>
    </row>
    <row r="27" spans="1:31">
      <c r="C27"/>
      <c r="D27"/>
      <c r="E27"/>
      <c r="F27"/>
      <c r="G27"/>
      <c r="H27"/>
    </row>
    <row r="28" spans="1:31" customFormat="1" ht="18" customHeight="1">
      <c r="A28" s="3"/>
      <c r="B28" s="3"/>
      <c r="C28" s="1"/>
      <c r="I28" s="3"/>
      <c r="J28" s="3"/>
      <c r="K28" s="3"/>
      <c r="L28" s="3"/>
      <c r="M28" s="3"/>
      <c r="N28" s="3"/>
      <c r="O28" s="3"/>
      <c r="P28" s="3"/>
      <c r="R28" s="3"/>
      <c r="S28" s="3"/>
      <c r="T28" s="3"/>
      <c r="U28" s="3"/>
      <c r="V28" s="3"/>
      <c r="Z28" s="3"/>
      <c r="AA28" s="3"/>
      <c r="AB28" s="3"/>
      <c r="AC28" s="3"/>
      <c r="AD28" s="3"/>
      <c r="AE28" s="3"/>
    </row>
    <row r="29" spans="1:31" customFormat="1">
      <c r="A29" s="3"/>
      <c r="B29" s="3"/>
      <c r="C29" s="19"/>
      <c r="I29" s="3"/>
      <c r="J29" s="3"/>
      <c r="K29" s="3"/>
      <c r="L29" s="3"/>
      <c r="M29" s="3"/>
      <c r="N29" s="3"/>
      <c r="O29" s="3"/>
      <c r="P29" s="3"/>
      <c r="R29" s="3"/>
      <c r="S29" s="3"/>
      <c r="T29" s="3"/>
      <c r="U29" s="3"/>
      <c r="V29" s="3"/>
      <c r="Z29" s="3"/>
      <c r="AA29" s="3"/>
      <c r="AB29" s="3"/>
      <c r="AC29" s="3"/>
      <c r="AD29" s="3"/>
      <c r="AE29" s="3"/>
    </row>
    <row r="30" spans="1:31" customFormat="1">
      <c r="A30" s="3"/>
      <c r="B30" s="3"/>
      <c r="C30" s="19"/>
      <c r="I30" s="3"/>
      <c r="J30" s="3"/>
      <c r="K30" s="3"/>
      <c r="L30" s="3"/>
      <c r="M30" s="3"/>
      <c r="N30" s="3"/>
      <c r="O30" s="3"/>
      <c r="P30" s="3"/>
      <c r="R30" s="3"/>
      <c r="S30" s="3"/>
      <c r="T30" s="3"/>
      <c r="U30" s="3"/>
      <c r="V30" s="3"/>
      <c r="Z30" s="3"/>
      <c r="AA30" s="3"/>
      <c r="AB30" s="3"/>
      <c r="AC30" s="3"/>
      <c r="AD30" s="3"/>
      <c r="AE30" s="3"/>
    </row>
    <row r="31" spans="1:31" customFormat="1">
      <c r="A31" s="3"/>
      <c r="B31" s="3"/>
      <c r="C31" s="19"/>
      <c r="I31" s="3"/>
      <c r="J31" s="3"/>
      <c r="K31" s="3"/>
      <c r="L31" s="3"/>
      <c r="M31" s="3"/>
      <c r="N31" s="3"/>
      <c r="O31" s="3"/>
      <c r="P31" s="3"/>
      <c r="R31" s="3"/>
      <c r="S31" s="3"/>
      <c r="T31" s="3"/>
      <c r="U31" s="3"/>
      <c r="V31" s="3"/>
      <c r="Z31" s="3"/>
      <c r="AA31" s="3"/>
      <c r="AB31" s="3"/>
      <c r="AC31" s="3"/>
      <c r="AD31" s="3"/>
      <c r="AE31" s="3"/>
    </row>
    <row r="32" spans="1:31" customFormat="1" ht="18" customHeight="1">
      <c r="A32" s="3"/>
      <c r="B32" s="3"/>
      <c r="C32" s="1"/>
      <c r="I32" s="3"/>
      <c r="J32" s="3"/>
      <c r="K32" s="3"/>
      <c r="L32" s="3"/>
      <c r="M32" s="3"/>
      <c r="N32" s="3"/>
      <c r="O32" s="3"/>
      <c r="P32" s="3"/>
      <c r="R32" s="3"/>
      <c r="S32" s="3"/>
      <c r="T32" s="3"/>
      <c r="U32" s="3"/>
      <c r="V32" s="3"/>
      <c r="Z32" s="3"/>
      <c r="AA32" s="3"/>
      <c r="AB32" s="3"/>
      <c r="AC32" s="3"/>
      <c r="AD32" s="3"/>
      <c r="AE32" s="3"/>
    </row>
    <row r="33" spans="1:31" customFormat="1">
      <c r="A33" s="3"/>
      <c r="B33" s="3"/>
      <c r="I33" s="3"/>
      <c r="J33" s="3"/>
      <c r="K33" s="3"/>
      <c r="L33" s="3"/>
      <c r="M33" s="3"/>
      <c r="N33" s="3"/>
      <c r="O33" s="3"/>
      <c r="P33" s="3"/>
      <c r="R33" s="3"/>
      <c r="S33" s="3"/>
      <c r="T33" s="3"/>
      <c r="U33" s="3"/>
      <c r="V33" s="3"/>
      <c r="Z33" s="3"/>
      <c r="AA33" s="3"/>
      <c r="AB33" s="3"/>
      <c r="AC33" s="3"/>
      <c r="AD33" s="3"/>
      <c r="AE33" s="3"/>
    </row>
    <row r="34" spans="1:31" customFormat="1">
      <c r="A34" s="3"/>
      <c r="B34" s="3"/>
      <c r="I34" s="3"/>
      <c r="J34" s="3"/>
      <c r="K34" s="3"/>
      <c r="L34" s="3"/>
      <c r="M34" s="3"/>
      <c r="N34" s="3"/>
      <c r="O34" s="3"/>
      <c r="P34" s="3"/>
      <c r="R34" s="3"/>
      <c r="S34" s="3"/>
      <c r="T34" s="3"/>
      <c r="U34" s="3"/>
      <c r="V34" s="3"/>
      <c r="Z34" s="3"/>
      <c r="AA34" s="3"/>
      <c r="AB34" s="3"/>
      <c r="AC34" s="3"/>
      <c r="AD34" s="3"/>
      <c r="AE34" s="3"/>
    </row>
    <row r="35" spans="1:31" customFormat="1">
      <c r="A35" s="3"/>
      <c r="B35" s="3"/>
      <c r="I35" s="3"/>
      <c r="J35" s="3"/>
      <c r="K35" s="3"/>
      <c r="L35" s="3"/>
      <c r="M35" s="3"/>
      <c r="N35" s="3"/>
      <c r="O35" s="3"/>
      <c r="P35" s="3"/>
      <c r="R35" s="3"/>
      <c r="S35" s="3"/>
      <c r="T35" s="3"/>
      <c r="U35" s="3"/>
      <c r="V35" s="3"/>
      <c r="Z35" s="3"/>
      <c r="AA35" s="3"/>
      <c r="AB35" s="3"/>
      <c r="AC35" s="3"/>
      <c r="AD35" s="3"/>
      <c r="AE35" s="3"/>
    </row>
    <row r="36" spans="1:31" customFormat="1">
      <c r="A36" s="3"/>
      <c r="B36" s="3"/>
      <c r="I36" s="3"/>
      <c r="J36" s="3"/>
      <c r="K36" s="3"/>
      <c r="L36" s="3"/>
      <c r="M36" s="3"/>
      <c r="N36" s="3"/>
      <c r="O36" s="3"/>
      <c r="P36" s="3"/>
      <c r="R36" s="3"/>
      <c r="S36" s="3"/>
      <c r="T36" s="3"/>
      <c r="U36" s="3"/>
      <c r="V36" s="3"/>
      <c r="Z36" s="3"/>
      <c r="AA36" s="3"/>
      <c r="AB36" s="3"/>
      <c r="AC36" s="3"/>
      <c r="AD36" s="3"/>
      <c r="AE36" s="3"/>
    </row>
    <row r="37" spans="1:31" customFormat="1">
      <c r="A37" s="3"/>
      <c r="B37" s="3"/>
      <c r="I37" s="3"/>
      <c r="J37" s="3"/>
      <c r="K37" s="3"/>
      <c r="L37" s="3"/>
      <c r="M37" s="3"/>
      <c r="N37" s="3"/>
      <c r="O37" s="3"/>
      <c r="P37" s="3"/>
      <c r="R37" s="3"/>
      <c r="S37" s="3"/>
      <c r="T37" s="3"/>
      <c r="U37" s="3"/>
      <c r="V37" s="3"/>
      <c r="Z37" s="3"/>
      <c r="AA37" s="3"/>
      <c r="AB37" s="3"/>
      <c r="AC37" s="3"/>
      <c r="AD37" s="3"/>
      <c r="AE37" s="3"/>
    </row>
    <row r="38" spans="1:31" customFormat="1">
      <c r="A38" s="3"/>
      <c r="B38" s="3"/>
      <c r="I38" s="3"/>
      <c r="J38" s="3"/>
      <c r="K38" s="3"/>
      <c r="L38" s="3"/>
      <c r="M38" s="3"/>
      <c r="N38" s="3"/>
      <c r="O38" s="3"/>
      <c r="P38" s="3"/>
      <c r="R38" s="3"/>
      <c r="S38" s="3"/>
      <c r="T38" s="3"/>
      <c r="U38" s="3"/>
      <c r="V38" s="3"/>
      <c r="Z38" s="3"/>
      <c r="AA38" s="3"/>
      <c r="AB38" s="3"/>
      <c r="AC38" s="3"/>
      <c r="AD38" s="3"/>
      <c r="AE38" s="3"/>
    </row>
    <row r="39" spans="1:31" customFormat="1">
      <c r="A39" s="3"/>
      <c r="B39" s="3"/>
      <c r="I39" s="3"/>
      <c r="J39" s="3"/>
      <c r="K39" s="3"/>
      <c r="L39" s="3"/>
      <c r="M39" s="3"/>
      <c r="N39" s="3"/>
      <c r="O39" s="3"/>
      <c r="P39" s="3"/>
      <c r="R39" s="3"/>
      <c r="S39" s="3"/>
      <c r="T39" s="3"/>
      <c r="U39" s="3"/>
      <c r="V39" s="3"/>
      <c r="Z39" s="3"/>
      <c r="AA39" s="3"/>
      <c r="AB39" s="3"/>
      <c r="AC39" s="3"/>
      <c r="AD39" s="3"/>
      <c r="AE39" s="3"/>
    </row>
    <row r="40" spans="1:31" customFormat="1">
      <c r="A40" s="3"/>
      <c r="B40" s="3"/>
      <c r="I40" s="3"/>
      <c r="J40" s="3"/>
      <c r="K40" s="3"/>
      <c r="L40" s="3"/>
      <c r="M40" s="3"/>
      <c r="N40" s="3"/>
      <c r="O40" s="3"/>
      <c r="P40" s="3"/>
      <c r="R40" s="3"/>
      <c r="S40" s="3"/>
      <c r="T40" s="3"/>
      <c r="U40" s="3"/>
      <c r="V40" s="3"/>
      <c r="Z40" s="3"/>
      <c r="AA40" s="3"/>
      <c r="AB40" s="3"/>
      <c r="AC40" s="3"/>
      <c r="AD40" s="3"/>
      <c r="AE40" s="3"/>
    </row>
    <row r="41" spans="1:31" customFormat="1">
      <c r="A41" s="3"/>
      <c r="B41" s="3"/>
      <c r="D41" s="3"/>
      <c r="E41" s="3"/>
      <c r="F41" s="3"/>
      <c r="G41" s="3"/>
      <c r="H41" s="3"/>
      <c r="I41" s="3"/>
      <c r="J41" s="3"/>
      <c r="K41" s="3"/>
      <c r="L41" s="3"/>
      <c r="M41" s="3"/>
      <c r="N41" s="3"/>
      <c r="O41" s="3"/>
      <c r="P41" s="3"/>
      <c r="R41" s="3"/>
      <c r="S41" s="3"/>
      <c r="T41" s="3"/>
      <c r="U41" s="3"/>
      <c r="V41" s="3"/>
      <c r="Z41" s="3"/>
      <c r="AA41" s="3"/>
      <c r="AB41" s="3"/>
      <c r="AC41" s="3"/>
      <c r="AD41" s="3"/>
      <c r="AE41" s="3"/>
    </row>
    <row r="42" spans="1:31" customFormat="1">
      <c r="A42" s="3"/>
      <c r="B42" s="3"/>
      <c r="D42" s="3"/>
      <c r="E42" s="3"/>
      <c r="F42" s="3"/>
      <c r="G42" s="3"/>
      <c r="H42" s="3"/>
      <c r="I42" s="3"/>
      <c r="J42" s="3"/>
      <c r="K42" s="3"/>
      <c r="L42" s="3"/>
      <c r="M42" s="3"/>
      <c r="N42" s="3"/>
      <c r="O42" s="3"/>
      <c r="P42" s="3"/>
      <c r="S42" s="3"/>
      <c r="T42" s="3"/>
      <c r="U42" s="3"/>
      <c r="V42" s="23"/>
      <c r="Z42" s="3"/>
      <c r="AA42" s="3"/>
      <c r="AB42" s="3"/>
      <c r="AC42" s="3"/>
      <c r="AD42" s="3"/>
      <c r="AE42" s="3"/>
    </row>
  </sheetData>
  <mergeCells count="18">
    <mergeCell ref="J19:Z19"/>
    <mergeCell ref="D19:G19"/>
    <mergeCell ref="J13:Z13"/>
    <mergeCell ref="J14:Z14"/>
    <mergeCell ref="J15:Z15"/>
    <mergeCell ref="J16:Z16"/>
    <mergeCell ref="J17:Z17"/>
    <mergeCell ref="J18:Z18"/>
    <mergeCell ref="D13:G13"/>
    <mergeCell ref="D14:G14"/>
    <mergeCell ref="D15:G15"/>
    <mergeCell ref="D16:G16"/>
    <mergeCell ref="D17:G17"/>
    <mergeCell ref="D18:G18"/>
    <mergeCell ref="I1:S1"/>
    <mergeCell ref="I2:T4"/>
    <mergeCell ref="C5:H5"/>
    <mergeCell ref="C6:G6"/>
  </mergeCells>
  <pageMargins left="0.79000000000000015" right="0.79000000000000015" top="0.39000000000000007" bottom="0.39000000000000007" header="0.2" footer="0.24000000000000002"/>
  <pageSetup paperSize="9" scale="77" orientation="portrait" horizontalDpi="300" verticalDpi="300" r:id="rId1"/>
  <headerFooter>
    <oddFooter xml:space="preserve">&amp;CGeschäftsstelle VKR  Schachenallee 29C CH-5000 Aarau
Tel. +41 (0)62 834 00 60 www.vkr.ch  info@vkr.ch
&amp;R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A45C1-C474-4BF7-B4D4-587D027F7713}">
  <sheetPr>
    <tabColor theme="1" tint="0.499984740745262"/>
  </sheetPr>
  <dimension ref="A1:Q29"/>
  <sheetViews>
    <sheetView showGridLines="0" zoomScale="120" zoomScaleNormal="120" zoomScalePageLayoutView="120" workbookViewId="0">
      <selection activeCell="E15" sqref="E15"/>
    </sheetView>
  </sheetViews>
  <sheetFormatPr baseColWidth="10" defaultRowHeight="12.7"/>
  <cols>
    <col min="1" max="1" width="1.29296875" style="174" customWidth="1"/>
    <col min="2" max="2" width="4.29296875" style="174" customWidth="1"/>
    <col min="3" max="3" width="4.46875" style="174" customWidth="1"/>
    <col min="4" max="4" width="7.17578125" style="174" customWidth="1"/>
    <col min="5" max="5" width="9.46875" style="174" bestFit="1" customWidth="1"/>
    <col min="6" max="6" width="4.46875" style="174" customWidth="1"/>
    <col min="7" max="7" width="7.17578125" style="174" customWidth="1"/>
    <col min="8" max="8" width="9.46875" style="174" bestFit="1" customWidth="1"/>
    <col min="9" max="9" width="4.46875" style="174" customWidth="1"/>
    <col min="10" max="10" width="7.17578125" style="174" customWidth="1"/>
    <col min="11" max="11" width="9.46875" style="174" bestFit="1" customWidth="1"/>
    <col min="12" max="12" width="4.46875" style="174" customWidth="1"/>
    <col min="13" max="13" width="9.29296875" style="174" customWidth="1"/>
    <col min="14" max="14" width="9.46875" style="174" bestFit="1" customWidth="1"/>
    <col min="15" max="15" width="4.46875" style="174" customWidth="1"/>
    <col min="16" max="16" width="4.29296875" style="174" customWidth="1"/>
    <col min="17" max="17" width="0.9375" style="174" customWidth="1"/>
    <col min="18" max="16384" width="10.8203125" style="174"/>
  </cols>
  <sheetData>
    <row r="1" spans="1:17" s="161" customFormat="1" ht="18" customHeight="1">
      <c r="A1" s="156"/>
      <c r="B1" s="157"/>
      <c r="C1" s="157"/>
      <c r="D1" s="157"/>
      <c r="E1" s="158"/>
      <c r="F1" s="314" t="s">
        <v>76</v>
      </c>
      <c r="G1" s="314"/>
      <c r="H1" s="314"/>
      <c r="I1" s="314"/>
      <c r="J1" s="314"/>
      <c r="K1" s="314"/>
      <c r="L1" s="314"/>
      <c r="M1" s="314"/>
      <c r="N1" s="158"/>
      <c r="O1" s="158"/>
      <c r="P1" s="159" t="s">
        <v>143</v>
      </c>
      <c r="Q1" s="160"/>
    </row>
    <row r="2" spans="1:17" s="161" customFormat="1" ht="18" customHeight="1">
      <c r="A2" s="162"/>
      <c r="B2" s="163"/>
      <c r="C2" s="163"/>
      <c r="D2" s="163"/>
      <c r="E2" s="164"/>
      <c r="F2" s="315" t="s">
        <v>137</v>
      </c>
      <c r="G2" s="315"/>
      <c r="H2" s="315"/>
      <c r="I2" s="315"/>
      <c r="J2" s="315"/>
      <c r="K2" s="315"/>
      <c r="L2" s="315"/>
      <c r="M2" s="315"/>
      <c r="N2" s="164"/>
      <c r="O2" s="164"/>
      <c r="Q2" s="165"/>
    </row>
    <row r="3" spans="1:17" s="161" customFormat="1" ht="18" customHeight="1">
      <c r="A3" s="162"/>
      <c r="B3" s="163"/>
      <c r="C3" s="163"/>
      <c r="D3" s="163"/>
      <c r="E3" s="164"/>
      <c r="F3" s="315"/>
      <c r="G3" s="315"/>
      <c r="H3" s="315"/>
      <c r="I3" s="315"/>
      <c r="J3" s="315"/>
      <c r="K3" s="315"/>
      <c r="L3" s="315"/>
      <c r="M3" s="315"/>
      <c r="N3" s="164"/>
      <c r="O3" s="164"/>
      <c r="Q3" s="165"/>
    </row>
    <row r="4" spans="1:17" s="161" customFormat="1" ht="18" customHeight="1">
      <c r="A4" s="162"/>
      <c r="B4" s="163"/>
      <c r="C4" s="163"/>
      <c r="D4" s="163"/>
      <c r="E4" s="164"/>
      <c r="F4" s="315"/>
      <c r="G4" s="315"/>
      <c r="H4" s="315"/>
      <c r="I4" s="315"/>
      <c r="J4" s="315"/>
      <c r="K4" s="315"/>
      <c r="L4" s="315"/>
      <c r="M4" s="315"/>
      <c r="N4" s="164"/>
      <c r="O4" s="164"/>
      <c r="Q4" s="165"/>
    </row>
    <row r="5" spans="1:17" s="161" customFormat="1" ht="18" customHeight="1">
      <c r="A5" s="162"/>
      <c r="B5" s="166" t="s">
        <v>52</v>
      </c>
      <c r="C5" s="166"/>
      <c r="D5" s="166"/>
      <c r="E5" s="166"/>
      <c r="F5" s="315"/>
      <c r="G5" s="315"/>
      <c r="H5" s="315"/>
      <c r="I5" s="315"/>
      <c r="J5" s="315"/>
      <c r="K5" s="315"/>
      <c r="L5" s="315"/>
      <c r="M5" s="315"/>
      <c r="N5" s="164"/>
      <c r="O5" s="164"/>
      <c r="Q5" s="165"/>
    </row>
    <row r="6" spans="1:17" s="161" customFormat="1" ht="18" customHeight="1">
      <c r="A6" s="162"/>
      <c r="B6" s="167" t="s">
        <v>53</v>
      </c>
      <c r="C6" s="167"/>
      <c r="D6" s="167"/>
      <c r="E6" s="167"/>
      <c r="F6" s="167"/>
      <c r="G6" s="167"/>
      <c r="H6" s="168"/>
      <c r="I6" s="168"/>
      <c r="J6" s="168"/>
      <c r="K6" s="168"/>
      <c r="L6" s="168"/>
      <c r="M6" s="168"/>
      <c r="N6" s="168"/>
      <c r="O6" s="168"/>
      <c r="Q6" s="165"/>
    </row>
    <row r="7" spans="1:17" s="161" customFormat="1" ht="8.25" customHeight="1">
      <c r="A7" s="169"/>
      <c r="B7" s="170"/>
      <c r="C7" s="170"/>
      <c r="D7" s="170"/>
      <c r="E7" s="170"/>
      <c r="F7" s="170"/>
      <c r="G7" s="170"/>
      <c r="H7" s="171"/>
      <c r="I7" s="172"/>
      <c r="J7" s="172"/>
      <c r="K7" s="172"/>
      <c r="L7" s="172"/>
      <c r="M7" s="172"/>
      <c r="N7" s="172"/>
      <c r="O7" s="172"/>
      <c r="P7" s="172"/>
      <c r="Q7" s="173"/>
    </row>
    <row r="8" spans="1:17" s="161" customFormat="1" ht="9" customHeight="1">
      <c r="F8" s="163"/>
      <c r="G8" s="163"/>
      <c r="H8" s="163"/>
      <c r="I8" s="163"/>
      <c r="J8" s="163"/>
      <c r="K8" s="163"/>
      <c r="L8" s="163"/>
      <c r="M8" s="163"/>
      <c r="N8" s="163"/>
      <c r="O8" s="163"/>
      <c r="P8" s="163"/>
      <c r="Q8" s="174"/>
    </row>
    <row r="9" spans="1:17" ht="15.35">
      <c r="A9" s="175"/>
      <c r="B9" s="316" t="s">
        <v>59</v>
      </c>
      <c r="C9" s="316"/>
      <c r="D9" s="316"/>
      <c r="E9" s="316"/>
      <c r="F9" s="316"/>
      <c r="G9" s="316"/>
      <c r="H9" s="316"/>
      <c r="I9" s="316"/>
      <c r="J9" s="316"/>
      <c r="K9" s="316"/>
      <c r="L9" s="316"/>
      <c r="M9" s="316"/>
      <c r="N9" s="316"/>
      <c r="O9" s="316"/>
      <c r="P9" s="176"/>
      <c r="Q9" s="177"/>
    </row>
    <row r="10" spans="1:17" ht="12.75" customHeight="1">
      <c r="F10" s="178"/>
      <c r="G10" s="178"/>
      <c r="H10" s="178"/>
      <c r="I10" s="178"/>
      <c r="J10" s="178"/>
      <c r="K10" s="178"/>
      <c r="L10" s="178"/>
      <c r="M10" s="178"/>
      <c r="N10" s="178"/>
      <c r="O10" s="178"/>
      <c r="P10" s="178"/>
      <c r="Q10" s="178"/>
    </row>
    <row r="11" spans="1:17" ht="15.7" thickBot="1">
      <c r="A11" s="179"/>
      <c r="B11" s="180"/>
      <c r="C11" s="181"/>
      <c r="D11" s="317" t="s">
        <v>60</v>
      </c>
      <c r="E11" s="317"/>
      <c r="F11" s="183"/>
      <c r="G11" s="317" t="s">
        <v>61</v>
      </c>
      <c r="H11" s="317"/>
      <c r="I11" s="183"/>
      <c r="J11" s="317" t="s">
        <v>62</v>
      </c>
      <c r="K11" s="317"/>
      <c r="L11" s="183"/>
      <c r="M11" s="317" t="s">
        <v>70</v>
      </c>
      <c r="N11" s="317"/>
      <c r="O11" s="183"/>
      <c r="P11" s="183"/>
      <c r="Q11" s="184"/>
    </row>
    <row r="12" spans="1:17" ht="13" hidden="1" thickBot="1">
      <c r="A12" s="185"/>
      <c r="B12" s="186">
        <v>1</v>
      </c>
      <c r="C12" s="187"/>
      <c r="D12" s="187"/>
      <c r="E12" s="187"/>
      <c r="F12" s="186">
        <v>2</v>
      </c>
      <c r="G12" s="188"/>
      <c r="H12" s="189">
        <v>3</v>
      </c>
      <c r="I12" s="186">
        <v>6</v>
      </c>
      <c r="J12" s="188"/>
      <c r="K12" s="189">
        <v>7</v>
      </c>
      <c r="L12" s="186">
        <v>10</v>
      </c>
      <c r="M12" s="186"/>
      <c r="N12" s="186">
        <v>11</v>
      </c>
      <c r="O12" s="187"/>
    </row>
    <row r="13" spans="1:17" ht="18" customHeight="1" thickBot="1">
      <c r="A13" s="185"/>
      <c r="B13" s="190"/>
      <c r="C13" s="187"/>
      <c r="D13" s="310" t="s">
        <v>71</v>
      </c>
      <c r="E13" s="311"/>
      <c r="F13" s="187"/>
      <c r="G13" s="310" t="s">
        <v>42</v>
      </c>
      <c r="H13" s="311"/>
      <c r="I13" s="191"/>
      <c r="J13" s="310" t="s">
        <v>72</v>
      </c>
      <c r="K13" s="311"/>
      <c r="L13" s="191"/>
      <c r="M13" s="312" t="s">
        <v>23</v>
      </c>
      <c r="N13" s="313"/>
      <c r="O13" s="187"/>
      <c r="P13" s="187"/>
      <c r="Q13" s="192"/>
    </row>
    <row r="14" spans="1:17" ht="19.5" customHeight="1" thickBot="1">
      <c r="A14" s="185"/>
      <c r="B14" s="193" t="s">
        <v>41</v>
      </c>
      <c r="C14" s="187"/>
      <c r="D14" s="194" t="s">
        <v>66</v>
      </c>
      <c r="E14" s="195" t="s">
        <v>151</v>
      </c>
      <c r="F14" s="187"/>
      <c r="G14" s="194" t="s">
        <v>66</v>
      </c>
      <c r="H14" s="195" t="s">
        <v>151</v>
      </c>
      <c r="I14" s="196"/>
      <c r="J14" s="194" t="s">
        <v>66</v>
      </c>
      <c r="K14" s="195" t="s">
        <v>151</v>
      </c>
      <c r="L14" s="196"/>
      <c r="M14" s="194" t="s">
        <v>66</v>
      </c>
      <c r="N14" s="195" t="s">
        <v>151</v>
      </c>
      <c r="O14" s="197"/>
      <c r="P14" s="193" t="s">
        <v>41</v>
      </c>
      <c r="Q14" s="192"/>
    </row>
    <row r="15" spans="1:17" ht="19.5" customHeight="1">
      <c r="A15" s="185"/>
      <c r="B15" s="130">
        <v>110</v>
      </c>
      <c r="C15" s="187"/>
      <c r="D15" s="216" t="s">
        <v>24</v>
      </c>
      <c r="E15" s="216" t="s">
        <v>24</v>
      </c>
      <c r="F15" s="187"/>
      <c r="G15" s="198">
        <v>101.6</v>
      </c>
      <c r="H15" s="199">
        <v>0.31918581360472298</v>
      </c>
      <c r="I15" s="191"/>
      <c r="J15" s="198">
        <v>99.4</v>
      </c>
      <c r="K15" s="199">
        <v>0.31227430976682546</v>
      </c>
      <c r="L15" s="191"/>
      <c r="M15" s="198">
        <v>96.8</v>
      </c>
      <c r="N15" s="199">
        <v>0.30410616886749198</v>
      </c>
      <c r="O15" s="191"/>
      <c r="P15" s="130">
        <v>110</v>
      </c>
      <c r="Q15" s="200"/>
    </row>
    <row r="16" spans="1:17" ht="19.5" customHeight="1">
      <c r="A16" s="185"/>
      <c r="B16" s="128">
        <v>125</v>
      </c>
      <c r="C16" s="187"/>
      <c r="D16" s="217" t="s">
        <v>24</v>
      </c>
      <c r="E16" s="218" t="s">
        <v>24</v>
      </c>
      <c r="F16" s="187"/>
      <c r="G16" s="201">
        <v>115.4</v>
      </c>
      <c r="H16" s="202">
        <v>0.36253979222426214</v>
      </c>
      <c r="I16" s="191"/>
      <c r="J16" s="201">
        <v>113</v>
      </c>
      <c r="K16" s="202">
        <v>0.35499996985564664</v>
      </c>
      <c r="L16" s="191"/>
      <c r="M16" s="201">
        <v>110.2</v>
      </c>
      <c r="N16" s="202">
        <v>0.34620351042559522</v>
      </c>
      <c r="O16" s="191"/>
      <c r="P16" s="128">
        <v>125</v>
      </c>
      <c r="Q16" s="200"/>
    </row>
    <row r="17" spans="1:17" ht="19.5" customHeight="1">
      <c r="A17" s="185"/>
      <c r="B17" s="129">
        <v>160</v>
      </c>
      <c r="C17" s="187"/>
      <c r="D17" s="216" t="s">
        <v>24</v>
      </c>
      <c r="E17" s="219" t="s">
        <v>24</v>
      </c>
      <c r="F17" s="187"/>
      <c r="G17" s="198">
        <v>147.6</v>
      </c>
      <c r="H17" s="203">
        <v>0.46369907566985341</v>
      </c>
      <c r="I17" s="191"/>
      <c r="J17" s="198">
        <v>144.6</v>
      </c>
      <c r="K17" s="203">
        <v>0.45427429770908412</v>
      </c>
      <c r="L17" s="191"/>
      <c r="M17" s="198">
        <v>141</v>
      </c>
      <c r="N17" s="203">
        <v>0.44296456415616081</v>
      </c>
      <c r="O17" s="191"/>
      <c r="P17" s="129">
        <v>160</v>
      </c>
      <c r="Q17" s="200"/>
    </row>
    <row r="18" spans="1:17" ht="19.5" customHeight="1" thickBot="1">
      <c r="A18" s="185"/>
      <c r="B18" s="128">
        <v>200</v>
      </c>
      <c r="C18" s="187"/>
      <c r="D18" s="217" t="s">
        <v>24</v>
      </c>
      <c r="E18" s="218" t="s">
        <v>24</v>
      </c>
      <c r="F18" s="187"/>
      <c r="G18" s="201">
        <v>184.6</v>
      </c>
      <c r="H18" s="202">
        <v>0.5799380038526758</v>
      </c>
      <c r="I18" s="191"/>
      <c r="J18" s="201">
        <v>180.8</v>
      </c>
      <c r="K18" s="202">
        <v>0.56799995176903462</v>
      </c>
      <c r="L18" s="191"/>
      <c r="M18" s="201">
        <v>176.2</v>
      </c>
      <c r="N18" s="202">
        <v>0.55354862556252149</v>
      </c>
      <c r="O18" s="191"/>
      <c r="P18" s="128">
        <v>200</v>
      </c>
      <c r="Q18" s="200"/>
    </row>
    <row r="19" spans="1:17" ht="19.5" customHeight="1">
      <c r="A19" s="185"/>
      <c r="B19" s="129">
        <v>250</v>
      </c>
      <c r="C19" s="187"/>
      <c r="D19" s="220">
        <v>234.6</v>
      </c>
      <c r="E19" s="221">
        <v>0.73701763653216545</v>
      </c>
      <c r="F19" s="191"/>
      <c r="G19" s="204">
        <v>230.8</v>
      </c>
      <c r="H19" s="203">
        <v>0.72507958444852427</v>
      </c>
      <c r="I19" s="191"/>
      <c r="J19" s="204">
        <v>226.2</v>
      </c>
      <c r="K19" s="203">
        <v>0.71062825824201115</v>
      </c>
      <c r="L19" s="191"/>
      <c r="M19" s="204">
        <v>220.4</v>
      </c>
      <c r="N19" s="203">
        <v>0.69240702085119044</v>
      </c>
      <c r="O19" s="191"/>
      <c r="P19" s="129">
        <v>250</v>
      </c>
      <c r="Q19" s="200"/>
    </row>
    <row r="20" spans="1:17" ht="19.5" customHeight="1">
      <c r="A20" s="185"/>
      <c r="B20" s="128">
        <v>315</v>
      </c>
      <c r="C20" s="187"/>
      <c r="D20" s="201">
        <v>295.60000000000002</v>
      </c>
      <c r="E20" s="202">
        <v>0.92865478840114291</v>
      </c>
      <c r="F20" s="187"/>
      <c r="G20" s="201">
        <v>290.8</v>
      </c>
      <c r="H20" s="202">
        <v>0.91357514366391179</v>
      </c>
      <c r="I20" s="191"/>
      <c r="J20" s="201">
        <v>285</v>
      </c>
      <c r="K20" s="202">
        <v>0.89535390627309097</v>
      </c>
      <c r="L20" s="191"/>
      <c r="M20" s="201">
        <v>277.60000000000002</v>
      </c>
      <c r="N20" s="202">
        <v>0.87210612063652659</v>
      </c>
      <c r="O20" s="191"/>
      <c r="P20" s="128">
        <v>315</v>
      </c>
      <c r="Q20" s="200"/>
    </row>
    <row r="21" spans="1:17" ht="19.5" customHeight="1">
      <c r="A21" s="185"/>
      <c r="B21" s="130">
        <v>355</v>
      </c>
      <c r="C21" s="187"/>
      <c r="D21" s="198">
        <v>333.2</v>
      </c>
      <c r="E21" s="203">
        <v>1.046778672176119</v>
      </c>
      <c r="F21" s="191"/>
      <c r="G21" s="204">
        <v>327.8</v>
      </c>
      <c r="H21" s="203">
        <v>1.0298140718467343</v>
      </c>
      <c r="I21" s="191"/>
      <c r="J21" s="204">
        <v>321.2</v>
      </c>
      <c r="K21" s="203">
        <v>1.0090795603330416</v>
      </c>
      <c r="L21" s="191"/>
      <c r="M21" s="204">
        <v>312.8</v>
      </c>
      <c r="N21" s="203">
        <v>0.98269018204288738</v>
      </c>
      <c r="O21" s="191"/>
      <c r="P21" s="130">
        <v>355</v>
      </c>
      <c r="Q21" s="200"/>
    </row>
    <row r="22" spans="1:17" ht="19.5" customHeight="1">
      <c r="A22" s="185"/>
      <c r="B22" s="128">
        <v>400</v>
      </c>
      <c r="C22" s="187"/>
      <c r="D22" s="201">
        <v>375.4</v>
      </c>
      <c r="E22" s="202">
        <v>1.1793538821576082</v>
      </c>
      <c r="F22" s="187"/>
      <c r="G22" s="201">
        <v>369.4</v>
      </c>
      <c r="H22" s="202">
        <v>1.1605043262360695</v>
      </c>
      <c r="I22" s="191"/>
      <c r="J22" s="201">
        <v>361.8</v>
      </c>
      <c r="K22" s="202">
        <v>1.1366282220687871</v>
      </c>
      <c r="L22" s="191"/>
      <c r="M22" s="201">
        <v>352.6</v>
      </c>
      <c r="N22" s="202">
        <v>1.1077255696557611</v>
      </c>
      <c r="O22" s="191"/>
      <c r="P22" s="128">
        <v>400</v>
      </c>
      <c r="Q22" s="200"/>
    </row>
    <row r="23" spans="1:17" ht="19.5" customHeight="1">
      <c r="A23" s="185"/>
      <c r="B23" s="130">
        <v>450</v>
      </c>
      <c r="C23" s="187"/>
      <c r="D23" s="198">
        <v>422.4</v>
      </c>
      <c r="E23" s="203">
        <v>1.3270087368763286</v>
      </c>
      <c r="F23" s="191"/>
      <c r="G23" s="204">
        <v>415.6</v>
      </c>
      <c r="H23" s="203">
        <v>1.3056459068319182</v>
      </c>
      <c r="I23" s="191"/>
      <c r="J23" s="204">
        <v>407</v>
      </c>
      <c r="K23" s="203">
        <v>1.2786282100110458</v>
      </c>
      <c r="L23" s="191"/>
      <c r="M23" s="204">
        <v>396.6</v>
      </c>
      <c r="N23" s="203">
        <v>1.245955646413712</v>
      </c>
      <c r="O23" s="191"/>
      <c r="P23" s="130">
        <v>450</v>
      </c>
      <c r="Q23" s="200"/>
    </row>
    <row r="24" spans="1:17" ht="19.5" customHeight="1">
      <c r="A24" s="185"/>
      <c r="B24" s="128">
        <v>500</v>
      </c>
      <c r="C24" s="187"/>
      <c r="D24" s="201">
        <v>469.4</v>
      </c>
      <c r="E24" s="202">
        <v>1.4746635915950488</v>
      </c>
      <c r="F24" s="187"/>
      <c r="G24" s="201">
        <v>461.8</v>
      </c>
      <c r="H24" s="202">
        <v>1.4507874874277664</v>
      </c>
      <c r="I24" s="191"/>
      <c r="J24" s="201">
        <v>452.2</v>
      </c>
      <c r="K24" s="202">
        <v>1.4206281979533044</v>
      </c>
      <c r="L24" s="191"/>
      <c r="M24" s="201">
        <v>440.6</v>
      </c>
      <c r="N24" s="202">
        <v>1.384185723171663</v>
      </c>
      <c r="O24" s="191"/>
      <c r="P24" s="128">
        <v>500</v>
      </c>
      <c r="Q24" s="200"/>
    </row>
    <row r="25" spans="1:17" ht="19.5" customHeight="1">
      <c r="A25" s="185"/>
      <c r="B25" s="205">
        <v>630</v>
      </c>
      <c r="C25" s="187"/>
      <c r="D25" s="198">
        <v>591.4</v>
      </c>
      <c r="E25" s="203">
        <v>1.8579378953330035</v>
      </c>
      <c r="F25" s="191"/>
      <c r="G25" s="204">
        <v>581.79999999999995</v>
      </c>
      <c r="H25" s="203">
        <v>1.8277786058585417</v>
      </c>
      <c r="I25" s="191"/>
      <c r="J25" s="204">
        <v>570</v>
      </c>
      <c r="K25" s="203">
        <v>1.7907078125461819</v>
      </c>
      <c r="L25" s="191"/>
      <c r="M25" s="204">
        <v>555.20000000000005</v>
      </c>
      <c r="N25" s="203">
        <v>1.7442122412730532</v>
      </c>
      <c r="O25" s="191"/>
      <c r="P25" s="205">
        <v>630</v>
      </c>
      <c r="Q25" s="200"/>
    </row>
    <row r="26" spans="1:17" ht="19.5" customHeight="1">
      <c r="A26" s="185"/>
      <c r="B26" s="222">
        <v>710</v>
      </c>
      <c r="C26" s="187"/>
      <c r="D26" s="201">
        <v>666.4</v>
      </c>
      <c r="E26" s="202">
        <v>2.0935573443522379</v>
      </c>
      <c r="F26" s="187"/>
      <c r="G26" s="201">
        <v>655.6</v>
      </c>
      <c r="H26" s="202">
        <v>2.0596281436934687</v>
      </c>
      <c r="I26" s="191"/>
      <c r="J26" s="201">
        <v>642.20000000000005</v>
      </c>
      <c r="K26" s="202">
        <v>2.0175308021353651</v>
      </c>
      <c r="L26" s="191"/>
      <c r="M26" s="201">
        <v>625.79999999999995</v>
      </c>
      <c r="N26" s="202">
        <v>1.9660086826164922</v>
      </c>
      <c r="O26" s="191"/>
      <c r="P26" s="222">
        <v>710</v>
      </c>
      <c r="Q26" s="200"/>
    </row>
    <row r="27" spans="1:17" ht="19.5" customHeight="1" thickBot="1">
      <c r="A27" s="185"/>
      <c r="B27" s="223">
        <v>800</v>
      </c>
      <c r="C27" s="187"/>
      <c r="D27" s="224">
        <v>751</v>
      </c>
      <c r="E27" s="225">
        <v>2.3593360828459344</v>
      </c>
      <c r="F27" s="191"/>
      <c r="G27" s="226">
        <v>738.8</v>
      </c>
      <c r="H27" s="227">
        <v>2.3210086524721389</v>
      </c>
      <c r="I27" s="191"/>
      <c r="J27" s="226">
        <v>723.8</v>
      </c>
      <c r="K27" s="225">
        <v>2.2738847626682923</v>
      </c>
      <c r="L27" s="191"/>
      <c r="M27" s="226">
        <v>705.2</v>
      </c>
      <c r="N27" s="225">
        <v>2.2154511393115222</v>
      </c>
      <c r="O27" s="191"/>
      <c r="P27" s="223">
        <v>800</v>
      </c>
      <c r="Q27" s="200"/>
    </row>
    <row r="28" spans="1:17">
      <c r="A28" s="209"/>
      <c r="B28" s="171"/>
      <c r="C28" s="211"/>
      <c r="D28" s="212"/>
      <c r="E28" s="213"/>
      <c r="F28" s="214"/>
      <c r="G28" s="214"/>
      <c r="H28" s="213"/>
      <c r="I28" s="214"/>
      <c r="J28" s="214"/>
      <c r="K28" s="214"/>
      <c r="L28" s="214"/>
      <c r="M28" s="214"/>
      <c r="N28" s="213"/>
      <c r="O28" s="211"/>
      <c r="P28" s="211"/>
      <c r="Q28" s="215"/>
    </row>
    <row r="29" spans="1:17">
      <c r="B29" s="228" t="s">
        <v>68</v>
      </c>
    </row>
  </sheetData>
  <mergeCells count="11">
    <mergeCell ref="D13:E13"/>
    <mergeCell ref="G13:H13"/>
    <mergeCell ref="J13:K13"/>
    <mergeCell ref="M13:N13"/>
    <mergeCell ref="F1:M1"/>
    <mergeCell ref="F2:M5"/>
    <mergeCell ref="B9:O9"/>
    <mergeCell ref="D11:E11"/>
    <mergeCell ref="G11:H11"/>
    <mergeCell ref="J11:K11"/>
    <mergeCell ref="M11:N11"/>
  </mergeCells>
  <pageMargins left="0.79000000000000015" right="0.79000000000000015" top="0.39000000000000007" bottom="0.39000000000000007" header="0.2" footer="0.24000000000000002"/>
  <pageSetup paperSize="9" scale="80" orientation="portrait" r:id="rId1"/>
  <headerFooter>
    <oddFooter xml:space="preserve">&amp;CGeschäftsstelle VKR  Schachenallee 29C CH-5000 Aarau
Tel. +41 (0)62 834 00 60 www.vkr.ch  info@vkr.ch
&amp;R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42DC6-203B-43EF-A5DC-DD49C92382F6}">
  <sheetPr>
    <tabColor theme="2" tint="-9.9978637043366805E-2"/>
  </sheetPr>
  <dimension ref="A1:Q28"/>
  <sheetViews>
    <sheetView showGridLines="0" view="pageBreakPreview" zoomScale="120" zoomScaleNormal="120" zoomScaleSheetLayoutView="120" zoomScalePageLayoutView="120" workbookViewId="0">
      <selection activeCell="E15" sqref="E15"/>
    </sheetView>
  </sheetViews>
  <sheetFormatPr baseColWidth="10" defaultRowHeight="12.7"/>
  <cols>
    <col min="1" max="1" width="1.29296875" style="174" customWidth="1"/>
    <col min="2" max="2" width="4.29296875" style="174" customWidth="1"/>
    <col min="3" max="3" width="4.46875" style="174" customWidth="1"/>
    <col min="4" max="4" width="7.17578125" style="174" customWidth="1"/>
    <col min="5" max="5" width="9.46875" style="174" bestFit="1" customWidth="1"/>
    <col min="6" max="6" width="4.46875" style="174" customWidth="1"/>
    <col min="7" max="7" width="7.17578125" style="174" customWidth="1"/>
    <col min="8" max="8" width="9.46875" style="174" bestFit="1" customWidth="1"/>
    <col min="9" max="9" width="4.46875" style="174" customWidth="1"/>
    <col min="10" max="10" width="7.17578125" style="174" customWidth="1"/>
    <col min="11" max="11" width="9.46875" style="174" bestFit="1" customWidth="1"/>
    <col min="12" max="12" width="4.46875" style="174" customWidth="1"/>
    <col min="13" max="13" width="9.29296875" style="174" customWidth="1"/>
    <col min="14" max="14" width="9.46875" style="174" bestFit="1" customWidth="1"/>
    <col min="15" max="16" width="4.46875" style="174" customWidth="1"/>
    <col min="17" max="17" width="1.46875" style="174" customWidth="1"/>
    <col min="18" max="18" width="0.9375" style="174" customWidth="1"/>
    <col min="19" max="16384" width="10.8203125" style="174"/>
  </cols>
  <sheetData>
    <row r="1" spans="1:17" s="161" customFormat="1" ht="18" customHeight="1">
      <c r="A1" s="156"/>
      <c r="B1" s="157"/>
      <c r="C1" s="157"/>
      <c r="D1" s="157"/>
      <c r="E1" s="314" t="s">
        <v>76</v>
      </c>
      <c r="F1" s="314"/>
      <c r="G1" s="314"/>
      <c r="H1" s="314"/>
      <c r="I1" s="314"/>
      <c r="J1" s="314"/>
      <c r="K1" s="314"/>
      <c r="L1" s="314"/>
      <c r="M1" s="314"/>
      <c r="N1" s="314"/>
      <c r="O1" s="158"/>
      <c r="P1" s="159" t="s">
        <v>144</v>
      </c>
      <c r="Q1" s="160"/>
    </row>
    <row r="2" spans="1:17" s="161" customFormat="1" ht="18" customHeight="1">
      <c r="A2" s="162"/>
      <c r="B2" s="163"/>
      <c r="C2" s="163"/>
      <c r="D2" s="163"/>
      <c r="E2" s="315" t="s">
        <v>137</v>
      </c>
      <c r="F2" s="315"/>
      <c r="G2" s="315"/>
      <c r="H2" s="315"/>
      <c r="I2" s="315"/>
      <c r="J2" s="315"/>
      <c r="K2" s="315"/>
      <c r="L2" s="315"/>
      <c r="M2" s="315"/>
      <c r="N2" s="315"/>
      <c r="O2" s="164"/>
      <c r="Q2" s="165"/>
    </row>
    <row r="3" spans="1:17" s="161" customFormat="1" ht="18" customHeight="1">
      <c r="A3" s="162"/>
      <c r="B3" s="163"/>
      <c r="C3" s="163"/>
      <c r="D3" s="163"/>
      <c r="E3" s="315"/>
      <c r="F3" s="315"/>
      <c r="G3" s="315"/>
      <c r="H3" s="315"/>
      <c r="I3" s="315"/>
      <c r="J3" s="315"/>
      <c r="K3" s="315"/>
      <c r="L3" s="315"/>
      <c r="M3" s="315"/>
      <c r="N3" s="315"/>
      <c r="O3" s="164"/>
      <c r="Q3" s="165"/>
    </row>
    <row r="4" spans="1:17" s="161" customFormat="1" ht="18" customHeight="1">
      <c r="A4" s="162"/>
      <c r="B4" s="163"/>
      <c r="C4" s="163"/>
      <c r="D4" s="163"/>
      <c r="E4" s="315"/>
      <c r="F4" s="315"/>
      <c r="G4" s="315"/>
      <c r="H4" s="315"/>
      <c r="I4" s="315"/>
      <c r="J4" s="315"/>
      <c r="K4" s="315"/>
      <c r="L4" s="315"/>
      <c r="M4" s="315"/>
      <c r="N4" s="315"/>
      <c r="O4" s="164"/>
      <c r="Q4" s="165"/>
    </row>
    <row r="5" spans="1:17" s="161" customFormat="1" ht="18" customHeight="1">
      <c r="A5" s="162"/>
      <c r="B5" s="166" t="s">
        <v>52</v>
      </c>
      <c r="C5" s="166"/>
      <c r="D5" s="166"/>
      <c r="E5" s="166"/>
      <c r="F5" s="164"/>
      <c r="G5" s="164"/>
      <c r="H5" s="164"/>
      <c r="I5" s="164"/>
      <c r="J5" s="164"/>
      <c r="K5" s="164"/>
      <c r="L5" s="164"/>
      <c r="M5" s="164"/>
      <c r="N5" s="164"/>
      <c r="O5" s="164"/>
      <c r="Q5" s="165"/>
    </row>
    <row r="6" spans="1:17" s="161" customFormat="1" ht="18" customHeight="1">
      <c r="A6" s="162"/>
      <c r="B6" s="167" t="s">
        <v>53</v>
      </c>
      <c r="C6" s="167"/>
      <c r="D6" s="167"/>
      <c r="E6" s="167"/>
      <c r="F6" s="167"/>
      <c r="G6" s="167"/>
      <c r="H6" s="168"/>
      <c r="I6" s="168"/>
      <c r="J6" s="168"/>
      <c r="K6" s="168"/>
      <c r="L6" s="168"/>
      <c r="M6" s="168"/>
      <c r="N6" s="168"/>
      <c r="O6" s="168"/>
      <c r="Q6" s="165"/>
    </row>
    <row r="7" spans="1:17" s="161" customFormat="1" ht="8.25" customHeight="1">
      <c r="A7" s="169"/>
      <c r="B7" s="170"/>
      <c r="C7" s="170"/>
      <c r="D7" s="170"/>
      <c r="E7" s="170"/>
      <c r="F7" s="170"/>
      <c r="G7" s="170"/>
      <c r="H7" s="171"/>
      <c r="I7" s="172"/>
      <c r="J7" s="172"/>
      <c r="K7" s="172"/>
      <c r="L7" s="172"/>
      <c r="M7" s="172"/>
      <c r="N7" s="172"/>
      <c r="O7" s="172"/>
      <c r="P7" s="172"/>
      <c r="Q7" s="173"/>
    </row>
    <row r="8" spans="1:17" s="161" customFormat="1" ht="9" customHeight="1">
      <c r="F8" s="163"/>
      <c r="G8" s="163"/>
      <c r="H8" s="163"/>
      <c r="I8" s="163"/>
      <c r="J8" s="163"/>
      <c r="K8" s="163"/>
      <c r="L8" s="163"/>
      <c r="M8" s="163"/>
      <c r="N8" s="163"/>
      <c r="O8" s="163"/>
      <c r="P8" s="163"/>
      <c r="Q8" s="174"/>
    </row>
    <row r="9" spans="1:17" ht="15.35">
      <c r="A9" s="175"/>
      <c r="B9" s="316" t="s">
        <v>59</v>
      </c>
      <c r="C9" s="316"/>
      <c r="D9" s="316"/>
      <c r="E9" s="316"/>
      <c r="F9" s="316"/>
      <c r="G9" s="316"/>
      <c r="H9" s="316"/>
      <c r="I9" s="316"/>
      <c r="J9" s="316"/>
      <c r="K9" s="316"/>
      <c r="L9" s="316"/>
      <c r="M9" s="316"/>
      <c r="N9" s="316"/>
      <c r="O9" s="316"/>
      <c r="P9" s="176"/>
      <c r="Q9" s="177"/>
    </row>
    <row r="10" spans="1:17" ht="12.75" customHeight="1">
      <c r="F10" s="178"/>
      <c r="G10" s="178"/>
      <c r="H10" s="178"/>
      <c r="I10" s="178"/>
      <c r="J10" s="178"/>
      <c r="K10" s="178"/>
      <c r="L10" s="178"/>
      <c r="M10" s="178"/>
      <c r="N10" s="178"/>
      <c r="O10" s="178"/>
      <c r="P10" s="178"/>
      <c r="Q10" s="178"/>
    </row>
    <row r="11" spans="1:17" ht="15.7" thickBot="1">
      <c r="A11" s="179"/>
      <c r="B11" s="180"/>
      <c r="C11" s="181"/>
      <c r="D11" s="317" t="s">
        <v>61</v>
      </c>
      <c r="E11" s="317"/>
      <c r="F11" s="182"/>
      <c r="G11" s="318" t="s">
        <v>62</v>
      </c>
      <c r="H11" s="318"/>
      <c r="I11" s="182"/>
      <c r="J11" s="318" t="s">
        <v>70</v>
      </c>
      <c r="K11" s="318"/>
      <c r="L11" s="183"/>
      <c r="M11" s="183"/>
      <c r="N11" s="183"/>
      <c r="O11" s="183"/>
      <c r="P11" s="183"/>
      <c r="Q11" s="184"/>
    </row>
    <row r="12" spans="1:17" ht="13" hidden="1" thickBot="1">
      <c r="A12" s="185"/>
      <c r="B12" s="186">
        <v>1</v>
      </c>
      <c r="C12" s="187"/>
      <c r="D12" s="187"/>
      <c r="E12" s="187"/>
      <c r="F12" s="186">
        <v>2</v>
      </c>
      <c r="G12" s="188"/>
      <c r="H12" s="189">
        <v>3</v>
      </c>
      <c r="I12" s="186">
        <v>6</v>
      </c>
      <c r="J12" s="186"/>
      <c r="K12" s="186">
        <v>11</v>
      </c>
      <c r="L12" s="187"/>
    </row>
    <row r="13" spans="1:17" ht="18" customHeight="1" thickBot="1">
      <c r="A13" s="185"/>
      <c r="B13" s="190"/>
      <c r="C13" s="187"/>
      <c r="D13" s="310" t="s">
        <v>73</v>
      </c>
      <c r="E13" s="311"/>
      <c r="F13" s="187"/>
      <c r="G13" s="310" t="s">
        <v>74</v>
      </c>
      <c r="H13" s="311"/>
      <c r="I13" s="191"/>
      <c r="J13" s="312" t="s">
        <v>75</v>
      </c>
      <c r="K13" s="313"/>
      <c r="L13" s="187"/>
      <c r="M13" s="187"/>
      <c r="Q13" s="192"/>
    </row>
    <row r="14" spans="1:17" ht="19.5" customHeight="1" thickBot="1">
      <c r="A14" s="185"/>
      <c r="B14" s="193" t="s">
        <v>41</v>
      </c>
      <c r="C14" s="187"/>
      <c r="D14" s="194" t="s">
        <v>66</v>
      </c>
      <c r="E14" s="195" t="s">
        <v>151</v>
      </c>
      <c r="F14" s="187"/>
      <c r="G14" s="194" t="s">
        <v>66</v>
      </c>
      <c r="H14" s="195" t="s">
        <v>151</v>
      </c>
      <c r="I14" s="196"/>
      <c r="J14" s="194" t="s">
        <v>66</v>
      </c>
      <c r="K14" s="195" t="s">
        <v>151</v>
      </c>
      <c r="L14" s="197"/>
      <c r="M14" s="193" t="s">
        <v>41</v>
      </c>
      <c r="Q14" s="192"/>
    </row>
    <row r="15" spans="1:17" ht="19.5" customHeight="1">
      <c r="A15" s="185"/>
      <c r="B15" s="130">
        <v>110</v>
      </c>
      <c r="C15" s="187"/>
      <c r="D15" s="198">
        <v>103.2</v>
      </c>
      <c r="E15" s="199">
        <v>0.32421236185046665</v>
      </c>
      <c r="F15" s="187"/>
      <c r="G15" s="198">
        <v>102.4</v>
      </c>
      <c r="H15" s="199">
        <v>0.32169908772759481</v>
      </c>
      <c r="I15" s="191"/>
      <c r="J15" s="198">
        <v>100</v>
      </c>
      <c r="K15" s="199">
        <v>0.31415926535897931</v>
      </c>
      <c r="L15" s="191"/>
      <c r="M15" s="130">
        <v>110</v>
      </c>
      <c r="Q15" s="200"/>
    </row>
    <row r="16" spans="1:17" ht="19.5" customHeight="1">
      <c r="A16" s="185"/>
      <c r="B16" s="128">
        <v>125</v>
      </c>
      <c r="C16" s="187"/>
      <c r="D16" s="201">
        <v>117.2</v>
      </c>
      <c r="E16" s="202">
        <v>0.36819465900072373</v>
      </c>
      <c r="F16" s="187"/>
      <c r="G16" s="201">
        <v>116.4</v>
      </c>
      <c r="H16" s="202">
        <v>0.36568138487785196</v>
      </c>
      <c r="I16" s="191"/>
      <c r="J16" s="201">
        <v>113.6</v>
      </c>
      <c r="K16" s="202">
        <v>0.35688492544780048</v>
      </c>
      <c r="L16" s="191"/>
      <c r="M16" s="128">
        <v>125</v>
      </c>
      <c r="Q16" s="200"/>
    </row>
    <row r="17" spans="1:17" ht="19.5" customHeight="1">
      <c r="A17" s="185"/>
      <c r="B17" s="129">
        <v>160</v>
      </c>
      <c r="C17" s="187"/>
      <c r="D17" s="198">
        <v>150.19999999999999</v>
      </c>
      <c r="E17" s="203">
        <v>0.47186721656918695</v>
      </c>
      <c r="F17" s="187"/>
      <c r="G17" s="198">
        <v>149</v>
      </c>
      <c r="H17" s="203">
        <v>0.46809730538487915</v>
      </c>
      <c r="I17" s="191"/>
      <c r="J17" s="198">
        <v>145.4</v>
      </c>
      <c r="K17" s="203">
        <v>0.4567875718319559</v>
      </c>
      <c r="L17" s="191"/>
      <c r="M17" s="129">
        <v>160</v>
      </c>
      <c r="Q17" s="200"/>
    </row>
    <row r="18" spans="1:17" ht="19.5" customHeight="1">
      <c r="A18" s="185"/>
      <c r="B18" s="128">
        <v>200</v>
      </c>
      <c r="C18" s="187"/>
      <c r="D18" s="201">
        <v>187.6</v>
      </c>
      <c r="E18" s="202">
        <v>0.58936278181344515</v>
      </c>
      <c r="F18" s="187"/>
      <c r="G18" s="201">
        <v>186.2</v>
      </c>
      <c r="H18" s="202">
        <v>0.58496455209841935</v>
      </c>
      <c r="I18" s="191"/>
      <c r="J18" s="201">
        <v>181.8</v>
      </c>
      <c r="K18" s="202">
        <v>0.57114154442262444</v>
      </c>
      <c r="L18" s="191"/>
      <c r="M18" s="128">
        <v>200</v>
      </c>
      <c r="Q18" s="200"/>
    </row>
    <row r="19" spans="1:17" ht="19.5" customHeight="1">
      <c r="A19" s="185"/>
      <c r="B19" s="129">
        <v>250</v>
      </c>
      <c r="C19" s="187"/>
      <c r="D19" s="204">
        <v>234.6</v>
      </c>
      <c r="E19" s="203">
        <v>0.73701763653216545</v>
      </c>
      <c r="F19" s="191"/>
      <c r="G19" s="204">
        <v>232.8</v>
      </c>
      <c r="H19" s="203">
        <v>0.73136276975570391</v>
      </c>
      <c r="I19" s="191"/>
      <c r="J19" s="204">
        <v>227.2</v>
      </c>
      <c r="K19" s="203">
        <v>0.71376985089560097</v>
      </c>
      <c r="L19" s="191"/>
      <c r="M19" s="129">
        <v>250</v>
      </c>
      <c r="Q19" s="200"/>
    </row>
    <row r="20" spans="1:17" ht="19.5" customHeight="1">
      <c r="A20" s="185"/>
      <c r="B20" s="128">
        <v>315</v>
      </c>
      <c r="C20" s="187"/>
      <c r="D20" s="201">
        <v>295.60000000000002</v>
      </c>
      <c r="E20" s="202">
        <v>0.92865478840114291</v>
      </c>
      <c r="F20" s="187"/>
      <c r="G20" s="201">
        <v>293.39999999999998</v>
      </c>
      <c r="H20" s="202">
        <v>0.92174328456324528</v>
      </c>
      <c r="I20" s="191"/>
      <c r="J20" s="201">
        <v>286.2</v>
      </c>
      <c r="K20" s="202">
        <v>0.89912381745739878</v>
      </c>
      <c r="L20" s="191"/>
      <c r="M20" s="128">
        <v>315</v>
      </c>
      <c r="Q20" s="200"/>
    </row>
    <row r="21" spans="1:17" ht="19.5" customHeight="1">
      <c r="A21" s="185"/>
      <c r="B21" s="130">
        <v>355</v>
      </c>
      <c r="C21" s="187"/>
      <c r="D21" s="198">
        <v>333.2</v>
      </c>
      <c r="E21" s="203">
        <v>1.046778672176119</v>
      </c>
      <c r="F21" s="191"/>
      <c r="G21" s="204">
        <v>330.6</v>
      </c>
      <c r="H21" s="203">
        <v>1.0386105312767857</v>
      </c>
      <c r="I21" s="191"/>
      <c r="J21" s="204">
        <v>322.60000000000002</v>
      </c>
      <c r="K21" s="203">
        <v>1.0134777900480672</v>
      </c>
      <c r="L21" s="191"/>
      <c r="M21" s="130">
        <v>355</v>
      </c>
      <c r="Q21" s="200"/>
    </row>
    <row r="22" spans="1:17" ht="19.5" customHeight="1">
      <c r="A22" s="185"/>
      <c r="B22" s="128">
        <v>400</v>
      </c>
      <c r="C22" s="187"/>
      <c r="D22" s="201">
        <v>375.4</v>
      </c>
      <c r="E22" s="202">
        <v>1.1793538821576082</v>
      </c>
      <c r="F22" s="187"/>
      <c r="G22" s="201">
        <v>372.6</v>
      </c>
      <c r="H22" s="202">
        <v>1.170557422727557</v>
      </c>
      <c r="I22" s="191"/>
      <c r="J22" s="201">
        <v>363.6</v>
      </c>
      <c r="K22" s="202">
        <v>1.1422830888452489</v>
      </c>
      <c r="L22" s="191"/>
      <c r="M22" s="128">
        <v>400</v>
      </c>
      <c r="Q22" s="200"/>
    </row>
    <row r="23" spans="1:17" ht="19.5" customHeight="1">
      <c r="A23" s="185"/>
      <c r="B23" s="130">
        <v>450</v>
      </c>
      <c r="C23" s="187"/>
      <c r="D23" s="198">
        <v>422.4</v>
      </c>
      <c r="E23" s="203">
        <v>1.3270087368763286</v>
      </c>
      <c r="F23" s="191"/>
      <c r="G23" s="204">
        <v>419.2</v>
      </c>
      <c r="H23" s="203">
        <v>1.3169556403848413</v>
      </c>
      <c r="I23" s="191"/>
      <c r="J23" s="204">
        <v>409</v>
      </c>
      <c r="K23" s="203">
        <v>1.2849113953182254</v>
      </c>
      <c r="L23" s="191"/>
      <c r="M23" s="130">
        <v>450</v>
      </c>
      <c r="Q23" s="200"/>
    </row>
    <row r="24" spans="1:17" ht="19.5" customHeight="1">
      <c r="A24" s="185"/>
      <c r="B24" s="128">
        <v>500</v>
      </c>
      <c r="C24" s="187"/>
      <c r="D24" s="201">
        <v>469.4</v>
      </c>
      <c r="E24" s="202">
        <v>1.4746635915950488</v>
      </c>
      <c r="F24" s="187"/>
      <c r="G24" s="201">
        <v>465.8</v>
      </c>
      <c r="H24" s="202">
        <v>1.4633538580421257</v>
      </c>
      <c r="I24" s="191"/>
      <c r="J24" s="201">
        <v>454.4</v>
      </c>
      <c r="K24" s="202">
        <v>1.4275397017912019</v>
      </c>
      <c r="L24" s="191"/>
      <c r="M24" s="128">
        <v>500</v>
      </c>
      <c r="Q24" s="200"/>
    </row>
    <row r="25" spans="1:17" ht="19.5" customHeight="1">
      <c r="A25" s="185"/>
      <c r="B25" s="205">
        <v>630</v>
      </c>
      <c r="C25" s="187"/>
      <c r="D25" s="198">
        <v>591.4</v>
      </c>
      <c r="E25" s="203">
        <v>1.8579378953330035</v>
      </c>
      <c r="F25" s="191"/>
      <c r="G25" s="204">
        <v>586.79999999999995</v>
      </c>
      <c r="H25" s="203">
        <v>1.8434865691264906</v>
      </c>
      <c r="I25" s="191"/>
      <c r="J25" s="204">
        <v>572.6</v>
      </c>
      <c r="K25" s="203">
        <v>1.7988759534455154</v>
      </c>
      <c r="L25" s="191"/>
      <c r="M25" s="205">
        <v>630</v>
      </c>
      <c r="Q25" s="200"/>
    </row>
    <row r="26" spans="1:17" ht="19.5" customHeight="1" thickBot="1">
      <c r="A26" s="185"/>
      <c r="B26" s="206">
        <v>800</v>
      </c>
      <c r="C26" s="187"/>
      <c r="D26" s="207">
        <v>751</v>
      </c>
      <c r="E26" s="208">
        <v>2.3593360828459344</v>
      </c>
      <c r="F26" s="187"/>
      <c r="G26" s="207">
        <v>745.2</v>
      </c>
      <c r="H26" s="208">
        <v>2.3411148454551141</v>
      </c>
      <c r="I26" s="191"/>
      <c r="J26" s="207">
        <v>727.2</v>
      </c>
      <c r="K26" s="208">
        <v>2.2845661776904977</v>
      </c>
      <c r="L26" s="191"/>
      <c r="M26" s="206">
        <v>800</v>
      </c>
      <c r="Q26" s="200"/>
    </row>
    <row r="27" spans="1:17">
      <c r="A27" s="209"/>
      <c r="B27" s="171"/>
      <c r="C27" s="211"/>
      <c r="D27" s="212"/>
      <c r="E27" s="213"/>
      <c r="F27" s="214"/>
      <c r="G27" s="214"/>
      <c r="H27" s="213"/>
      <c r="I27" s="214"/>
      <c r="J27" s="214"/>
      <c r="K27" s="214"/>
      <c r="L27" s="214"/>
      <c r="M27" s="214"/>
      <c r="N27" s="214"/>
      <c r="O27" s="214"/>
      <c r="P27" s="214"/>
      <c r="Q27" s="213"/>
    </row>
    <row r="28" spans="1:17">
      <c r="B28" s="228" t="s">
        <v>68</v>
      </c>
    </row>
  </sheetData>
  <mergeCells count="9">
    <mergeCell ref="D13:E13"/>
    <mergeCell ref="G13:H13"/>
    <mergeCell ref="J13:K13"/>
    <mergeCell ref="E1:N1"/>
    <mergeCell ref="E2:N4"/>
    <mergeCell ref="B9:O9"/>
    <mergeCell ref="D11:E11"/>
    <mergeCell ref="G11:H11"/>
    <mergeCell ref="J11:K11"/>
  </mergeCells>
  <pageMargins left="0.78740157480314965" right="0.78740157480314965" top="0.39370078740157483" bottom="0.39370078740157483" header="0.19685039370078741" footer="0.23622047244094491"/>
  <pageSetup paperSize="9" scale="110" orientation="landscape" r:id="rId1"/>
  <headerFooter>
    <oddFooter xml:space="preserve">&amp;CGeschäftsstelle VKR  Schachenallee 29C CH-5000 Aarau
Tel. +41 (0)62 834 00 60 www.vkr.ch  info@vkr.ch
&amp;R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B060C-42EB-4314-B44D-4375AC34FA75}">
  <sheetPr>
    <tabColor theme="5" tint="0.79998168889431442"/>
  </sheetPr>
  <dimension ref="A1:T29"/>
  <sheetViews>
    <sheetView showGridLines="0" view="pageLayout" topLeftCell="A22" zoomScale="110" zoomScaleNormal="120" zoomScaleSheetLayoutView="120" zoomScalePageLayoutView="110" workbookViewId="0">
      <selection activeCell="B29" sqref="B29"/>
    </sheetView>
  </sheetViews>
  <sheetFormatPr baseColWidth="10" defaultColWidth="22.9375" defaultRowHeight="12.7"/>
  <cols>
    <col min="1" max="1" width="1.29296875" style="174" customWidth="1"/>
    <col min="2" max="2" width="5.87890625" style="174" customWidth="1"/>
    <col min="3" max="3" width="1.52734375" style="174" customWidth="1"/>
    <col min="4" max="4" width="7.17578125" style="174" customWidth="1"/>
    <col min="5" max="5" width="9.46875" style="174" bestFit="1" customWidth="1"/>
    <col min="6" max="6" width="1.52734375" style="174" customWidth="1"/>
    <col min="7" max="7" width="7.17578125" style="174" customWidth="1"/>
    <col min="8" max="8" width="9.46875" style="174" bestFit="1" customWidth="1"/>
    <col min="9" max="9" width="1.52734375" style="174" customWidth="1"/>
    <col min="10" max="10" width="7.17578125" style="174" customWidth="1"/>
    <col min="11" max="11" width="9.46875" style="174" bestFit="1" customWidth="1"/>
    <col min="12" max="12" width="1.52734375" style="174" customWidth="1"/>
    <col min="13" max="13" width="7.8203125" style="174" customWidth="1"/>
    <col min="14" max="14" width="10.41015625" style="174" customWidth="1"/>
    <col min="15" max="15" width="1.52734375" style="174" customWidth="1"/>
    <col min="16" max="16" width="7.8203125" style="174" customWidth="1"/>
    <col min="17" max="17" width="9.46875" style="174" bestFit="1" customWidth="1"/>
    <col min="18" max="18" width="1.52734375" style="174" customWidth="1"/>
    <col min="19" max="19" width="5.46875" style="174" customWidth="1"/>
    <col min="20" max="20" width="1.46875" style="174" customWidth="1"/>
    <col min="21" max="21" width="0.9375" style="174" customWidth="1"/>
    <col min="22" max="16384" width="22.9375" style="174"/>
  </cols>
  <sheetData>
    <row r="1" spans="1:20" s="161" customFormat="1" ht="18" customHeight="1">
      <c r="A1" s="156"/>
      <c r="B1" s="157"/>
      <c r="C1" s="157"/>
      <c r="D1" s="157"/>
      <c r="E1" s="314" t="s">
        <v>76</v>
      </c>
      <c r="F1" s="314"/>
      <c r="G1" s="314"/>
      <c r="H1" s="314"/>
      <c r="I1" s="314"/>
      <c r="J1" s="314"/>
      <c r="K1" s="314"/>
      <c r="L1" s="314"/>
      <c r="M1" s="314"/>
      <c r="N1" s="314"/>
      <c r="O1" s="314"/>
      <c r="P1" s="314"/>
      <c r="Q1" s="314"/>
      <c r="R1" s="158"/>
      <c r="S1" s="159" t="s">
        <v>145</v>
      </c>
      <c r="T1" s="160"/>
    </row>
    <row r="2" spans="1:20" s="161" customFormat="1" ht="18" customHeight="1">
      <c r="A2" s="162"/>
      <c r="B2" s="163"/>
      <c r="C2" s="163"/>
      <c r="D2" s="163"/>
      <c r="E2" s="315" t="s">
        <v>137</v>
      </c>
      <c r="F2" s="315"/>
      <c r="G2" s="315"/>
      <c r="H2" s="315"/>
      <c r="I2" s="315"/>
      <c r="J2" s="315"/>
      <c r="K2" s="315"/>
      <c r="L2" s="315"/>
      <c r="M2" s="315"/>
      <c r="N2" s="315"/>
      <c r="O2" s="315"/>
      <c r="P2" s="315"/>
      <c r="Q2" s="315"/>
      <c r="R2" s="164"/>
      <c r="T2" s="165"/>
    </row>
    <row r="3" spans="1:20" s="161" customFormat="1" ht="18" customHeight="1">
      <c r="A3" s="162"/>
      <c r="B3" s="163"/>
      <c r="C3" s="163"/>
      <c r="D3" s="163"/>
      <c r="E3" s="315"/>
      <c r="F3" s="315"/>
      <c r="G3" s="315"/>
      <c r="H3" s="315"/>
      <c r="I3" s="315"/>
      <c r="J3" s="315"/>
      <c r="K3" s="315"/>
      <c r="L3" s="315"/>
      <c r="M3" s="315"/>
      <c r="N3" s="315"/>
      <c r="O3" s="315"/>
      <c r="P3" s="315"/>
      <c r="Q3" s="315"/>
      <c r="R3" s="164"/>
      <c r="T3" s="165"/>
    </row>
    <row r="4" spans="1:20" s="161" customFormat="1" ht="18" customHeight="1">
      <c r="A4" s="162"/>
      <c r="B4" s="166" t="s">
        <v>52</v>
      </c>
      <c r="C4" s="166"/>
      <c r="D4" s="166"/>
      <c r="E4" s="166"/>
      <c r="F4" s="164"/>
      <c r="G4" s="164"/>
      <c r="H4" s="164"/>
      <c r="I4" s="164"/>
      <c r="J4" s="164"/>
      <c r="K4" s="164"/>
      <c r="L4" s="164"/>
      <c r="M4" s="288"/>
      <c r="N4" s="288"/>
      <c r="O4" s="288"/>
      <c r="P4" s="164"/>
      <c r="Q4" s="164"/>
      <c r="R4" s="164"/>
      <c r="T4" s="165"/>
    </row>
    <row r="5" spans="1:20" s="161" customFormat="1" ht="18" customHeight="1">
      <c r="A5" s="162"/>
      <c r="B5" s="167" t="s">
        <v>53</v>
      </c>
      <c r="C5" s="167"/>
      <c r="D5" s="167"/>
      <c r="E5" s="167"/>
      <c r="F5" s="167"/>
      <c r="G5" s="167"/>
      <c r="H5" s="168"/>
      <c r="I5" s="168"/>
      <c r="J5" s="168"/>
      <c r="K5" s="168"/>
      <c r="L5" s="168"/>
      <c r="M5" s="168"/>
      <c r="N5" s="168"/>
      <c r="O5" s="168"/>
      <c r="P5" s="168"/>
      <c r="Q5" s="168"/>
      <c r="R5" s="168"/>
      <c r="T5" s="165"/>
    </row>
    <row r="6" spans="1:20" s="161" customFormat="1" ht="8.25" customHeight="1">
      <c r="A6" s="169"/>
      <c r="B6" s="170"/>
      <c r="C6" s="170"/>
      <c r="D6" s="170"/>
      <c r="E6" s="170"/>
      <c r="F6" s="170"/>
      <c r="G6" s="170"/>
      <c r="H6" s="171"/>
      <c r="I6" s="172"/>
      <c r="J6" s="172"/>
      <c r="K6" s="172"/>
      <c r="L6" s="172"/>
      <c r="M6" s="172"/>
      <c r="N6" s="172"/>
      <c r="O6" s="172"/>
      <c r="P6" s="172"/>
      <c r="Q6" s="172"/>
      <c r="R6" s="172"/>
      <c r="S6" s="172"/>
      <c r="T6" s="173"/>
    </row>
    <row r="7" spans="1:20" s="161" customFormat="1" ht="4.3499999999999996" customHeight="1">
      <c r="F7" s="163"/>
      <c r="G7" s="163"/>
      <c r="H7" s="163"/>
      <c r="I7" s="163"/>
      <c r="J7" s="163"/>
      <c r="K7" s="163"/>
      <c r="L7" s="163"/>
      <c r="M7" s="163"/>
      <c r="N7" s="163"/>
      <c r="O7" s="163"/>
      <c r="P7" s="163"/>
      <c r="Q7" s="163"/>
      <c r="R7" s="163"/>
      <c r="S7" s="163"/>
      <c r="T7" s="174"/>
    </row>
    <row r="8" spans="1:20" ht="15.35">
      <c r="A8" s="175"/>
      <c r="B8" s="316" t="s">
        <v>59</v>
      </c>
      <c r="C8" s="316"/>
      <c r="D8" s="316"/>
      <c r="E8" s="316"/>
      <c r="F8" s="316"/>
      <c r="G8" s="316"/>
      <c r="H8" s="316"/>
      <c r="I8" s="316"/>
      <c r="J8" s="316"/>
      <c r="K8" s="316"/>
      <c r="L8" s="316"/>
      <c r="M8" s="316"/>
      <c r="N8" s="316"/>
      <c r="O8" s="316"/>
      <c r="P8" s="316"/>
      <c r="Q8" s="316"/>
      <c r="R8" s="316"/>
      <c r="S8" s="176"/>
      <c r="T8" s="177"/>
    </row>
    <row r="9" spans="1:20" ht="3.7" customHeight="1">
      <c r="F9" s="178"/>
      <c r="G9" s="178"/>
      <c r="H9" s="178"/>
      <c r="I9" s="178"/>
      <c r="J9" s="178"/>
      <c r="K9" s="178"/>
      <c r="L9" s="178"/>
      <c r="M9" s="178"/>
      <c r="N9" s="178"/>
      <c r="O9" s="178"/>
      <c r="P9" s="178"/>
      <c r="Q9" s="178"/>
      <c r="R9" s="178"/>
      <c r="S9" s="178"/>
      <c r="T9" s="178"/>
    </row>
    <row r="10" spans="1:20" ht="15.7" thickBot="1">
      <c r="A10" s="179"/>
      <c r="B10" s="180"/>
      <c r="C10" s="181"/>
      <c r="D10" s="318" t="s">
        <v>60</v>
      </c>
      <c r="E10" s="318"/>
      <c r="F10" s="182"/>
      <c r="G10" s="318" t="s">
        <v>61</v>
      </c>
      <c r="H10" s="318"/>
      <c r="I10" s="182"/>
      <c r="J10" s="318" t="s">
        <v>62</v>
      </c>
      <c r="K10" s="318"/>
      <c r="L10" s="183"/>
      <c r="M10" s="319" t="s">
        <v>147</v>
      </c>
      <c r="N10" s="319"/>
      <c r="O10" s="183"/>
      <c r="P10" s="319" t="s">
        <v>70</v>
      </c>
      <c r="Q10" s="319"/>
      <c r="R10" s="183"/>
      <c r="S10" s="183"/>
      <c r="T10" s="184"/>
    </row>
    <row r="11" spans="1:20" ht="13" hidden="1" customHeight="1" thickBot="1">
      <c r="A11" s="185"/>
      <c r="B11" s="186">
        <v>1</v>
      </c>
      <c r="C11" s="187"/>
      <c r="D11" s="188"/>
      <c r="E11" s="189">
        <v>3</v>
      </c>
      <c r="F11" s="186">
        <v>6</v>
      </c>
      <c r="G11" s="188"/>
      <c r="H11" s="189">
        <v>7</v>
      </c>
      <c r="I11" s="186">
        <v>10</v>
      </c>
      <c r="J11" s="186"/>
      <c r="K11" s="186">
        <v>11</v>
      </c>
      <c r="L11" s="187"/>
      <c r="M11" s="320"/>
      <c r="N11" s="320">
        <v>11</v>
      </c>
      <c r="O11" s="187"/>
      <c r="P11" s="320"/>
      <c r="Q11" s="320">
        <v>11</v>
      </c>
    </row>
    <row r="12" spans="1:20" ht="18" customHeight="1" thickBot="1">
      <c r="A12" s="185"/>
      <c r="B12" s="190"/>
      <c r="C12" s="187"/>
      <c r="D12" s="310" t="s">
        <v>63</v>
      </c>
      <c r="E12" s="311"/>
      <c r="F12" s="191"/>
      <c r="G12" s="310" t="s">
        <v>64</v>
      </c>
      <c r="H12" s="311"/>
      <c r="I12" s="191"/>
      <c r="J12" s="312" t="s">
        <v>65</v>
      </c>
      <c r="K12" s="313"/>
      <c r="L12" s="187"/>
      <c r="M12" s="321" t="s">
        <v>148</v>
      </c>
      <c r="N12" s="322"/>
      <c r="O12" s="187"/>
      <c r="P12" s="321" t="s">
        <v>149</v>
      </c>
      <c r="Q12" s="322"/>
      <c r="T12" s="192"/>
    </row>
    <row r="13" spans="1:20" ht="19.5" customHeight="1" thickBot="1">
      <c r="A13" s="185"/>
      <c r="B13" s="193" t="s">
        <v>41</v>
      </c>
      <c r="C13" s="187"/>
      <c r="D13" s="194" t="s">
        <v>66</v>
      </c>
      <c r="E13" s="195" t="s">
        <v>151</v>
      </c>
      <c r="F13" s="196"/>
      <c r="G13" s="194" t="s">
        <v>66</v>
      </c>
      <c r="H13" s="195" t="s">
        <v>151</v>
      </c>
      <c r="I13" s="196"/>
      <c r="J13" s="194" t="s">
        <v>66</v>
      </c>
      <c r="K13" s="195" t="s">
        <v>151</v>
      </c>
      <c r="L13" s="197"/>
      <c r="M13" s="194" t="s">
        <v>66</v>
      </c>
      <c r="N13" s="323" t="s">
        <v>67</v>
      </c>
      <c r="O13" s="197"/>
      <c r="P13" s="194" t="s">
        <v>66</v>
      </c>
      <c r="Q13" s="323" t="s">
        <v>151</v>
      </c>
      <c r="S13" s="193" t="s">
        <v>41</v>
      </c>
      <c r="T13" s="192"/>
    </row>
    <row r="14" spans="1:20" ht="19.5" customHeight="1">
      <c r="A14" s="185"/>
      <c r="B14" s="130">
        <v>110</v>
      </c>
      <c r="C14" s="187"/>
      <c r="D14" s="198">
        <v>104</v>
      </c>
      <c r="E14" s="199">
        <v>0.32672563597333848</v>
      </c>
      <c r="F14" s="191"/>
      <c r="G14" s="198">
        <v>103.6</v>
      </c>
      <c r="H14" s="199">
        <v>0.32546899891190256</v>
      </c>
      <c r="I14" s="191"/>
      <c r="J14" s="198">
        <v>103.6</v>
      </c>
      <c r="K14" s="199">
        <v>0.32546899891190256</v>
      </c>
      <c r="L14" s="191"/>
      <c r="M14" s="198">
        <v>102.4</v>
      </c>
      <c r="N14" s="199">
        <v>0.32169908772759481</v>
      </c>
      <c r="O14" s="191"/>
      <c r="P14" s="198" t="s">
        <v>24</v>
      </c>
      <c r="Q14" s="199" t="s">
        <v>24</v>
      </c>
      <c r="S14" s="130">
        <v>110</v>
      </c>
      <c r="T14" s="200"/>
    </row>
    <row r="15" spans="1:20" ht="19.5" customHeight="1">
      <c r="A15" s="185"/>
      <c r="B15" s="128">
        <v>125</v>
      </c>
      <c r="C15" s="187"/>
      <c r="D15" s="201">
        <v>119</v>
      </c>
      <c r="E15" s="202">
        <v>0.37384952577718539</v>
      </c>
      <c r="F15" s="191"/>
      <c r="G15" s="201">
        <v>118.6</v>
      </c>
      <c r="H15" s="202">
        <v>0.37259288871574947</v>
      </c>
      <c r="I15" s="191"/>
      <c r="J15" s="201">
        <v>117.6</v>
      </c>
      <c r="K15" s="202">
        <v>0.36945129606215965</v>
      </c>
      <c r="L15" s="191"/>
      <c r="M15" s="201">
        <v>116.4</v>
      </c>
      <c r="N15" s="202">
        <v>0.36568138487785196</v>
      </c>
      <c r="O15" s="191"/>
      <c r="P15" s="201" t="s">
        <v>24</v>
      </c>
      <c r="Q15" s="202" t="s">
        <v>24</v>
      </c>
      <c r="S15" s="128">
        <v>125</v>
      </c>
      <c r="T15" s="200"/>
    </row>
    <row r="16" spans="1:20" ht="19.5" customHeight="1">
      <c r="A16" s="185"/>
      <c r="B16" s="129">
        <v>160</v>
      </c>
      <c r="C16" s="187"/>
      <c r="D16" s="198">
        <v>153.6</v>
      </c>
      <c r="E16" s="203">
        <v>0.48254863159139216</v>
      </c>
      <c r="F16" s="191"/>
      <c r="G16" s="198">
        <v>152</v>
      </c>
      <c r="H16" s="203">
        <v>0.47752208334564855</v>
      </c>
      <c r="I16" s="191"/>
      <c r="J16" s="198">
        <v>150.6</v>
      </c>
      <c r="K16" s="203">
        <v>0.47312385363062281</v>
      </c>
      <c r="L16" s="191"/>
      <c r="M16" s="198">
        <v>149.19999999999999</v>
      </c>
      <c r="N16" s="203">
        <v>0.46872562391559713</v>
      </c>
      <c r="O16" s="191"/>
      <c r="P16" s="198">
        <v>148</v>
      </c>
      <c r="Q16" s="203">
        <v>0.46495571273128938</v>
      </c>
      <c r="S16" s="129">
        <v>160</v>
      </c>
      <c r="T16" s="200"/>
    </row>
    <row r="17" spans="1:20" ht="19.5" customHeight="1">
      <c r="A17" s="185"/>
      <c r="B17" s="128">
        <v>200</v>
      </c>
      <c r="C17" s="187"/>
      <c r="D17" s="201">
        <v>192.2</v>
      </c>
      <c r="E17" s="202">
        <v>0.60381410801995816</v>
      </c>
      <c r="F17" s="191"/>
      <c r="G17" s="201">
        <v>190.2</v>
      </c>
      <c r="H17" s="202">
        <v>0.59753092271277863</v>
      </c>
      <c r="I17" s="191"/>
      <c r="J17" s="201">
        <v>188.2</v>
      </c>
      <c r="K17" s="202">
        <v>0.59124773740559899</v>
      </c>
      <c r="L17" s="191"/>
      <c r="M17" s="201">
        <v>186.6</v>
      </c>
      <c r="N17" s="202">
        <v>0.58622118915985533</v>
      </c>
      <c r="O17" s="191"/>
      <c r="P17" s="201">
        <v>185</v>
      </c>
      <c r="Q17" s="202">
        <v>0.58119464091411177</v>
      </c>
      <c r="S17" s="128">
        <v>200</v>
      </c>
      <c r="T17" s="200"/>
    </row>
    <row r="18" spans="1:20" ht="19.5" customHeight="1">
      <c r="A18" s="185"/>
      <c r="B18" s="129">
        <v>250</v>
      </c>
      <c r="C18" s="187"/>
      <c r="D18" s="204">
        <v>240.2</v>
      </c>
      <c r="E18" s="203">
        <v>0.75461055539226829</v>
      </c>
      <c r="F18" s="191"/>
      <c r="G18" s="204">
        <v>237.6</v>
      </c>
      <c r="H18" s="203">
        <v>0.74644241449293491</v>
      </c>
      <c r="I18" s="191"/>
      <c r="J18" s="204">
        <v>235.4</v>
      </c>
      <c r="K18" s="203">
        <v>0.73953091065503729</v>
      </c>
      <c r="L18" s="191"/>
      <c r="M18" s="204">
        <v>233.4</v>
      </c>
      <c r="N18" s="203">
        <v>0.73324772534785765</v>
      </c>
      <c r="O18" s="191"/>
      <c r="P18" s="204">
        <v>231.4</v>
      </c>
      <c r="Q18" s="203">
        <v>0.72696454004067812</v>
      </c>
      <c r="S18" s="129">
        <v>250</v>
      </c>
      <c r="T18" s="200"/>
    </row>
    <row r="19" spans="1:20" ht="19.5" customHeight="1">
      <c r="A19" s="185"/>
      <c r="B19" s="128">
        <v>315</v>
      </c>
      <c r="C19" s="187"/>
      <c r="D19" s="201">
        <v>302.60000000000002</v>
      </c>
      <c r="E19" s="202">
        <v>0.95064593697627153</v>
      </c>
      <c r="F19" s="191"/>
      <c r="G19" s="201">
        <v>299.60000000000002</v>
      </c>
      <c r="H19" s="202">
        <v>0.94122115901550207</v>
      </c>
      <c r="I19" s="191"/>
      <c r="J19" s="201">
        <v>296.60000000000002</v>
      </c>
      <c r="K19" s="202">
        <v>0.93179638105473273</v>
      </c>
      <c r="L19" s="191"/>
      <c r="M19" s="201">
        <v>294.2</v>
      </c>
      <c r="N19" s="202">
        <v>0.924256558686117</v>
      </c>
      <c r="O19" s="191"/>
      <c r="P19" s="201">
        <v>291.60000000000002</v>
      </c>
      <c r="Q19" s="202">
        <v>0.91608841778678374</v>
      </c>
      <c r="S19" s="128">
        <v>315</v>
      </c>
      <c r="T19" s="200"/>
    </row>
    <row r="20" spans="1:20" ht="19.5" customHeight="1">
      <c r="A20" s="185"/>
      <c r="B20" s="130">
        <v>355</v>
      </c>
      <c r="C20" s="187"/>
      <c r="D20" s="204">
        <v>341</v>
      </c>
      <c r="E20" s="203">
        <v>1.0712830948741194</v>
      </c>
      <c r="F20" s="191"/>
      <c r="G20" s="204">
        <v>337.6</v>
      </c>
      <c r="H20" s="203">
        <v>1.0606016798519142</v>
      </c>
      <c r="I20" s="191"/>
      <c r="J20" s="204">
        <v>334.2</v>
      </c>
      <c r="K20" s="203">
        <v>1.0499202648297088</v>
      </c>
      <c r="L20" s="191"/>
      <c r="M20" s="204" t="s">
        <v>24</v>
      </c>
      <c r="N20" s="203" t="s">
        <v>24</v>
      </c>
      <c r="O20" s="191"/>
      <c r="P20" s="204" t="s">
        <v>24</v>
      </c>
      <c r="Q20" s="203" t="s">
        <v>24</v>
      </c>
      <c r="S20" s="130">
        <v>355</v>
      </c>
      <c r="T20" s="200"/>
    </row>
    <row r="21" spans="1:20" ht="19.5" customHeight="1">
      <c r="A21" s="185"/>
      <c r="B21" s="128">
        <v>400</v>
      </c>
      <c r="C21" s="187"/>
      <c r="D21" s="201">
        <v>384.2</v>
      </c>
      <c r="E21" s="202">
        <v>1.2069998975091984</v>
      </c>
      <c r="F21" s="191"/>
      <c r="G21" s="201">
        <v>380.4</v>
      </c>
      <c r="H21" s="202">
        <v>1.1950618454255573</v>
      </c>
      <c r="I21" s="191"/>
      <c r="J21" s="201">
        <v>376.6</v>
      </c>
      <c r="K21" s="202">
        <v>1.1831237933419163</v>
      </c>
      <c r="L21" s="191"/>
      <c r="M21" s="201">
        <v>373.8</v>
      </c>
      <c r="N21" s="202">
        <v>1.1743273339118647</v>
      </c>
      <c r="O21" s="191"/>
      <c r="P21" s="201">
        <v>370.2</v>
      </c>
      <c r="Q21" s="202">
        <v>1.1630176003589414</v>
      </c>
      <c r="S21" s="128">
        <v>400</v>
      </c>
      <c r="T21" s="200"/>
    </row>
    <row r="22" spans="1:20" ht="19.5" customHeight="1">
      <c r="A22" s="185"/>
      <c r="B22" s="130">
        <v>450</v>
      </c>
      <c r="C22" s="187"/>
      <c r="D22" s="204">
        <v>432.4</v>
      </c>
      <c r="E22" s="203">
        <v>1.3584246634122263</v>
      </c>
      <c r="F22" s="191"/>
      <c r="G22" s="204">
        <v>428</v>
      </c>
      <c r="H22" s="203">
        <v>1.3446016557364315</v>
      </c>
      <c r="I22" s="191"/>
      <c r="J22" s="204">
        <v>423.6</v>
      </c>
      <c r="K22" s="203">
        <v>1.3307786480606365</v>
      </c>
      <c r="L22" s="191"/>
      <c r="M22" s="204" t="s">
        <v>24</v>
      </c>
      <c r="N22" s="203" t="s">
        <v>24</v>
      </c>
      <c r="O22" s="191"/>
      <c r="P22" s="204" t="s">
        <v>24</v>
      </c>
      <c r="Q22" s="203" t="s">
        <v>24</v>
      </c>
      <c r="S22" s="130">
        <v>450</v>
      </c>
      <c r="T22" s="200"/>
    </row>
    <row r="23" spans="1:20" ht="19.5" customHeight="1">
      <c r="A23" s="185"/>
      <c r="B23" s="128">
        <v>500</v>
      </c>
      <c r="C23" s="187"/>
      <c r="D23" s="201">
        <v>480.4</v>
      </c>
      <c r="E23" s="202">
        <v>1.5092211107845366</v>
      </c>
      <c r="F23" s="191"/>
      <c r="G23" s="201">
        <v>475.4</v>
      </c>
      <c r="H23" s="202">
        <v>1.4935131475165877</v>
      </c>
      <c r="I23" s="191"/>
      <c r="J23" s="201">
        <v>470.8</v>
      </c>
      <c r="K23" s="202">
        <v>1.4790618213100746</v>
      </c>
      <c r="L23" s="191"/>
      <c r="M23" s="201">
        <v>467.4</v>
      </c>
      <c r="N23" s="202">
        <v>1.4683804062878691</v>
      </c>
      <c r="O23" s="191"/>
      <c r="P23" s="201">
        <v>462.8</v>
      </c>
      <c r="Q23" s="202">
        <v>1.4539290800813562</v>
      </c>
      <c r="S23" s="128">
        <v>500</v>
      </c>
      <c r="T23" s="200"/>
    </row>
    <row r="24" spans="1:20" ht="19.5" customHeight="1">
      <c r="A24" s="185"/>
      <c r="B24" s="205">
        <v>630</v>
      </c>
      <c r="C24" s="187"/>
      <c r="D24" s="204">
        <v>605.4</v>
      </c>
      <c r="E24" s="203">
        <v>1.9019201924832605</v>
      </c>
      <c r="F24" s="191"/>
      <c r="G24" s="204">
        <v>599.20000000000005</v>
      </c>
      <c r="H24" s="203">
        <v>1.8824423180310041</v>
      </c>
      <c r="I24" s="191"/>
      <c r="J24" s="204">
        <v>593.20000000000005</v>
      </c>
      <c r="K24" s="203">
        <v>1.8635927621094655</v>
      </c>
      <c r="L24" s="191"/>
      <c r="M24" s="204">
        <v>589</v>
      </c>
      <c r="N24" s="203">
        <v>1.8503980729643881</v>
      </c>
      <c r="O24" s="191"/>
      <c r="P24" s="204">
        <v>586</v>
      </c>
      <c r="Q24" s="203">
        <v>1.8409732950036186</v>
      </c>
      <c r="S24" s="205">
        <v>630</v>
      </c>
      <c r="T24" s="200"/>
    </row>
    <row r="25" spans="1:20" ht="19.5" customHeight="1">
      <c r="A25" s="185"/>
      <c r="B25" s="128">
        <v>710</v>
      </c>
      <c r="C25" s="187"/>
      <c r="D25" s="201">
        <v>682.2</v>
      </c>
      <c r="E25" s="202">
        <v>2.143194508278957</v>
      </c>
      <c r="F25" s="191"/>
      <c r="G25" s="201">
        <v>675.2</v>
      </c>
      <c r="H25" s="202">
        <v>2.1212033597038285</v>
      </c>
      <c r="I25" s="191"/>
      <c r="J25" s="201">
        <v>668.4</v>
      </c>
      <c r="K25" s="202">
        <v>2.0998000000000001</v>
      </c>
      <c r="L25" s="191"/>
      <c r="M25" s="201">
        <v>663.6</v>
      </c>
      <c r="N25" s="202">
        <v>2.0847608849221868</v>
      </c>
      <c r="O25" s="191"/>
      <c r="P25" s="201" t="s">
        <v>24</v>
      </c>
      <c r="Q25" s="202" t="s">
        <v>24</v>
      </c>
      <c r="S25" s="128">
        <v>710</v>
      </c>
      <c r="T25" s="200"/>
    </row>
    <row r="26" spans="1:20" ht="19.5" customHeight="1">
      <c r="A26" s="185"/>
      <c r="B26" s="130">
        <v>800</v>
      </c>
      <c r="C26" s="187"/>
      <c r="D26" s="204">
        <v>768.6</v>
      </c>
      <c r="E26" s="203">
        <v>2.414628113549115</v>
      </c>
      <c r="F26" s="191"/>
      <c r="G26" s="204">
        <v>760.8</v>
      </c>
      <c r="H26" s="203">
        <v>2.3901236908511145</v>
      </c>
      <c r="I26" s="191"/>
      <c r="J26" s="204">
        <v>753.2</v>
      </c>
      <c r="K26" s="203">
        <v>2.3662000000000001</v>
      </c>
      <c r="L26" s="191"/>
      <c r="M26" s="204">
        <v>746.4</v>
      </c>
      <c r="N26" s="203">
        <v>2.3448847566394213</v>
      </c>
      <c r="O26" s="191"/>
      <c r="P26" s="204" t="s">
        <v>24</v>
      </c>
      <c r="Q26" s="203" t="s">
        <v>24</v>
      </c>
      <c r="S26" s="130">
        <v>800</v>
      </c>
      <c r="T26" s="200"/>
    </row>
    <row r="27" spans="1:20" ht="19.5" customHeight="1">
      <c r="A27" s="185"/>
      <c r="B27" s="128">
        <v>900</v>
      </c>
      <c r="C27" s="187"/>
      <c r="D27" s="201">
        <v>864.8</v>
      </c>
      <c r="E27" s="202">
        <v>2.7168493268244527</v>
      </c>
      <c r="F27" s="191"/>
      <c r="G27" s="201">
        <v>856</v>
      </c>
      <c r="H27" s="202">
        <v>2.6892033114728631</v>
      </c>
      <c r="I27" s="191"/>
      <c r="J27" s="201" t="s">
        <v>24</v>
      </c>
      <c r="K27" s="202" t="s">
        <v>24</v>
      </c>
      <c r="L27" s="191"/>
      <c r="M27" s="201" t="s">
        <v>24</v>
      </c>
      <c r="N27" s="202" t="s">
        <v>24</v>
      </c>
      <c r="O27" s="191"/>
      <c r="P27" s="201" t="s">
        <v>24</v>
      </c>
      <c r="Q27" s="202" t="s">
        <v>24</v>
      </c>
      <c r="S27" s="128">
        <v>900</v>
      </c>
      <c r="T27" s="200"/>
    </row>
    <row r="28" spans="1:20" ht="19.5" customHeight="1" thickBot="1">
      <c r="A28" s="185"/>
      <c r="B28" s="229">
        <v>1000</v>
      </c>
      <c r="C28" s="191"/>
      <c r="D28" s="226">
        <v>960.8</v>
      </c>
      <c r="E28" s="225">
        <v>3.0184422215690732</v>
      </c>
      <c r="F28" s="191"/>
      <c r="G28" s="226">
        <v>951</v>
      </c>
      <c r="H28" s="225">
        <v>2.9876546135638931</v>
      </c>
      <c r="I28" s="191"/>
      <c r="J28" s="226" t="s">
        <v>24</v>
      </c>
      <c r="K28" s="225" t="s">
        <v>24</v>
      </c>
      <c r="L28" s="191"/>
      <c r="M28" s="226" t="s">
        <v>24</v>
      </c>
      <c r="N28" s="225" t="s">
        <v>24</v>
      </c>
      <c r="O28" s="191"/>
      <c r="P28" s="226" t="s">
        <v>24</v>
      </c>
      <c r="Q28" s="225" t="s">
        <v>24</v>
      </c>
      <c r="S28" s="229">
        <v>1000</v>
      </c>
      <c r="T28" s="200"/>
    </row>
    <row r="29" spans="1:20">
      <c r="A29" s="209"/>
      <c r="B29" s="210" t="s">
        <v>69</v>
      </c>
      <c r="C29" s="211"/>
      <c r="D29" s="212"/>
      <c r="E29" s="213"/>
      <c r="F29" s="214"/>
      <c r="G29" s="214"/>
      <c r="H29" s="213"/>
      <c r="I29" s="214"/>
      <c r="J29" s="214"/>
      <c r="K29" s="214"/>
      <c r="L29" s="214"/>
      <c r="M29" s="214"/>
      <c r="N29" s="214"/>
      <c r="O29" s="214"/>
      <c r="P29" s="214"/>
      <c r="Q29" s="213"/>
      <c r="R29" s="211"/>
      <c r="S29" s="211"/>
      <c r="T29" s="215"/>
    </row>
  </sheetData>
  <mergeCells count="13">
    <mergeCell ref="D12:E12"/>
    <mergeCell ref="G12:H12"/>
    <mergeCell ref="J12:K12"/>
    <mergeCell ref="E1:Q1"/>
    <mergeCell ref="E2:Q3"/>
    <mergeCell ref="B8:R8"/>
    <mergeCell ref="D10:E10"/>
    <mergeCell ref="G10:H10"/>
    <mergeCell ref="J10:K10"/>
    <mergeCell ref="M10:N10"/>
    <mergeCell ref="M12:N12"/>
    <mergeCell ref="P10:Q10"/>
    <mergeCell ref="P12:Q12"/>
  </mergeCells>
  <pageMargins left="0.78740157480314965" right="0.78740157480314965" top="0.39370078740157483" bottom="0.39370078740157483" header="0.19685039370078741" footer="0.23622047244094491"/>
  <pageSetup paperSize="9" scale="110" orientation="landscape" r:id="rId1"/>
  <headerFooter>
    <oddFooter xml:space="preserve">&amp;CGeschäftsstelle VKR  Schachenallee 29C CH-5000 Aarau
Tel. +41 (0)62 834 00 60 www.vkr.ch  info@vkr.ch
&amp;R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4E17FCBCEC5C64783E08D059B329B72" ma:contentTypeVersion="11" ma:contentTypeDescription="Ein neues Dokument erstellen." ma:contentTypeScope="" ma:versionID="9bc78d5134a7cc4e2c86cc806ec22e51">
  <xsd:schema xmlns:xsd="http://www.w3.org/2001/XMLSchema" xmlns:xs="http://www.w3.org/2001/XMLSchema" xmlns:p="http://schemas.microsoft.com/office/2006/metadata/properties" xmlns:ns2="1532ef05-6bb4-472a-beb6-f45ab5858e2f" xmlns:ns3="c62eea95-94b2-43ca-b545-2b8ce9e40c5d" targetNamespace="http://schemas.microsoft.com/office/2006/metadata/properties" ma:root="true" ma:fieldsID="070ccdfc371b184a3334e103e44a707b" ns2:_="" ns3:_="">
    <xsd:import namespace="1532ef05-6bb4-472a-beb6-f45ab5858e2f"/>
    <xsd:import namespace="c62eea95-94b2-43ca-b545-2b8ce9e40c5d"/>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32ef05-6bb4-472a-beb6-f45ab5858e2f"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Freigabehinweishash" ma:internalName="SharingHintHash" ma:readOnly="true">
      <xsd:simpleType>
        <xsd:restriction base="dms:Text"/>
      </xsd:simpleType>
    </xsd:element>
    <xsd:element name="SharedWithDetails" ma:index="10" nillable="true" ma:displayName="Freigegeben für - Details" ma:description="" ma:internalName="SharedWithDetails" ma:readOnly="true">
      <xsd:simpleType>
        <xsd:restriction base="dms:Note">
          <xsd:maxLength value="255"/>
        </xsd:restriction>
      </xsd:simpleType>
    </xsd:element>
    <xsd:element name="LastSharedByUser" ma:index="11" nillable="true" ma:displayName="Zuletzt freigegeben nach Benutzer" ma:description="" ma:internalName="LastSharedByUser" ma:readOnly="true">
      <xsd:simpleType>
        <xsd:restriction base="dms:Note">
          <xsd:maxLength value="255"/>
        </xsd:restriction>
      </xsd:simpleType>
    </xsd:element>
    <xsd:element name="LastSharedByTime" ma:index="12" nillable="true" ma:displayName="Zuletzt freigegeben nach Zeitpunkt"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62eea95-94b2-43ca-b545-2b8ce9e40c5d"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Location" ma:index="18"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B5D3DA-86EE-4174-87B6-56E17B2F46A8}"/>
</file>

<file path=customXml/itemProps2.xml><?xml version="1.0" encoding="utf-8"?>
<ds:datastoreItem xmlns:ds="http://schemas.openxmlformats.org/officeDocument/2006/customXml" ds:itemID="{6CF1E32A-C4F7-46FC-826B-D29FB8539A91}"/>
</file>

<file path=customXml/itemProps3.xml><?xml version="1.0" encoding="utf-8"?>
<ds:datastoreItem xmlns:ds="http://schemas.openxmlformats.org/officeDocument/2006/customXml" ds:itemID="{BC1FBEA3-E61C-4EAF-9012-D3256E3F974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VKR-Profil</vt:lpstr>
      <vt:lpstr>Anleitung</vt:lpstr>
      <vt:lpstr>Protokoll-Kanalisation</vt:lpstr>
      <vt:lpstr>Legende</vt:lpstr>
      <vt:lpstr>PE-Innenabmessungen</vt:lpstr>
      <vt:lpstr>PP-Innenabmessungen</vt:lpstr>
      <vt:lpstr>PVC-U-Innenabmessungen</vt:lpstr>
      <vt:lpstr>dn</vt:lpstr>
      <vt:lpstr>DN_Schacht</vt:lpstr>
      <vt:lpstr>SN</vt:lpstr>
      <vt:lpstr>Werkstoff</vt:lpstr>
    </vt:vector>
  </TitlesOfParts>
  <Company>JANSEN AG, Kunststoffwerk, 9463 Oberriet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Druckprüfungsprotokoll nach W4 Ergänzungen</dc:title>
  <dc:creator>Hannes Kuster</dc:creator>
  <cp:lastModifiedBy>Michael Gressmann</cp:lastModifiedBy>
  <cp:lastPrinted>2017-08-24T13:04:41Z</cp:lastPrinted>
  <dcterms:created xsi:type="dcterms:W3CDTF">1999-10-20T15:38:10Z</dcterms:created>
  <dcterms:modified xsi:type="dcterms:W3CDTF">2018-10-11T13:03:37Z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0x010100E4E17FCBCEC5C64783E08D059B329B72</vt:lpwstr>
  </property>
</Properties>
</file>